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tabRatio="789" activeTab="0"/>
  </bookViews>
  <sheets>
    <sheet name="PSZ operatív tanterv " sheetId="1" r:id="rId1"/>
    <sheet name="Új PSZ operatív tanterv" sheetId="2" state="hidden" r:id="rId2"/>
    <sheet name="Megjegyzések" sheetId="3" r:id="rId3"/>
    <sheet name="Eredeti" sheetId="4" state="hidden" r:id="rId4"/>
  </sheets>
  <definedNames>
    <definedName name="_xlnm.Print_Titles" localSheetId="3">'Eredeti'!$1:$4</definedName>
    <definedName name="_xlnm.Print_Titles" localSheetId="0">'PSZ operatív tanterv '!$1:$4</definedName>
    <definedName name="_xlnm.Print_Titles" localSheetId="1">'Új PSZ operatív tanterv'!$1:$4</definedName>
    <definedName name="_xlnm.Print_Area" localSheetId="2">'Megjegyzések'!$A$1:$A$58</definedName>
  </definedNames>
  <calcPr fullCalcOnLoad="1"/>
</workbook>
</file>

<file path=xl/sharedStrings.xml><?xml version="1.0" encoding="utf-8"?>
<sst xmlns="http://schemas.openxmlformats.org/spreadsheetml/2006/main" count="2457" uniqueCount="514">
  <si>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</si>
  <si>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</si>
  <si>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</si>
  <si>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</si>
  <si>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</si>
  <si>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</si>
  <si>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</si>
  <si>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</si>
  <si>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</si>
  <si>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Kerékgyártó Györgyné</t>
  </si>
  <si>
    <t>Vita László</t>
  </si>
  <si>
    <t>Cser László</t>
  </si>
  <si>
    <t>Makroökonómia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</si>
  <si>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</si>
  <si>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</si>
  <si>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</si>
  <si>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</si>
  <si>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</si>
  <si>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</si>
  <si>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</si>
  <si>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</si>
  <si>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Lánczi András</t>
  </si>
  <si>
    <t>Pogány Ágnes</t>
  </si>
  <si>
    <t>Czakó Erzsébet</t>
  </si>
  <si>
    <t>Bauer András</t>
  </si>
  <si>
    <t>Lukács János</t>
  </si>
  <si>
    <t>Dobák Miklós</t>
  </si>
  <si>
    <t>Balásházy Mária</t>
  </si>
  <si>
    <t>Bakacsi Gyula</t>
  </si>
  <si>
    <t>Tevékenységmenedzsment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</si>
  <si>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</si>
  <si>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</si>
  <si>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</si>
  <si>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</si>
  <si>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</si>
  <si>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</si>
  <si>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</si>
  <si>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</si>
  <si>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Száz János</t>
  </si>
  <si>
    <t>Bevezetés a politikatudományba</t>
  </si>
  <si>
    <t>Gritsch Mátyás</t>
  </si>
  <si>
    <t>Vezetéstudományi Intézet</t>
  </si>
  <si>
    <t>Idegen nyelv</t>
  </si>
  <si>
    <t>Vállalatgazdaságtan Intézet</t>
  </si>
  <si>
    <t>Balogh László</t>
  </si>
  <si>
    <t>Ötvös Károly</t>
  </si>
  <si>
    <t>Szakszeminárium</t>
  </si>
  <si>
    <t>Gazdaságszociológia</t>
  </si>
  <si>
    <t>Tomori Erika</t>
  </si>
  <si>
    <t>Pavlik Lívia</t>
  </si>
  <si>
    <t>Éves beszámoló összeállítása és elemzése</t>
  </si>
  <si>
    <t>Baricz Rezső</t>
  </si>
  <si>
    <t>Juhász Péter</t>
  </si>
  <si>
    <t>Pénzügyi-számviteli informatika I.</t>
  </si>
  <si>
    <t>Ellenőrzés és könyvvizsgálat alapjai</t>
  </si>
  <si>
    <t xml:space="preserve">Bankismeretek </t>
  </si>
  <si>
    <t>Vállalati pénzügyi tervezés</t>
  </si>
  <si>
    <t>Költségvetési intézmények gazdálkodása</t>
  </si>
  <si>
    <t>Berlinger Edina</t>
  </si>
  <si>
    <t>Nemzetközi számvitel</t>
  </si>
  <si>
    <t>Róth József</t>
  </si>
  <si>
    <t>Hitelintézeti és költségvetési számvitel</t>
  </si>
  <si>
    <t>Gyenge Magdolna</t>
  </si>
  <si>
    <t>Pénzügyi-számviteli informatika II.</t>
  </si>
  <si>
    <t>Vezetés-szervezés</t>
  </si>
  <si>
    <t>Pénzügy szakirány</t>
  </si>
  <si>
    <t>sz</t>
  </si>
  <si>
    <t>Kód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</si>
  <si>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</si>
  <si>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</si>
  <si>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</si>
  <si>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</si>
  <si>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</si>
  <si>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</si>
  <si>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</si>
  <si>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</si>
  <si>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</si>
  <si>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Számvitel szakirány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</si>
  <si>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</si>
  <si>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</si>
  <si>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</si>
  <si>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</si>
  <si>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</si>
  <si>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</si>
  <si>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</si>
  <si>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</si>
  <si>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</si>
  <si>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</si>
  <si>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</si>
  <si>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</si>
  <si>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</si>
  <si>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</si>
  <si>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</si>
  <si>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</si>
  <si>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Cases on Business Economics</t>
  </si>
  <si>
    <t>Simon Judit</t>
  </si>
  <si>
    <t>DSG</t>
  </si>
  <si>
    <t>Trautmann László</t>
  </si>
  <si>
    <t>Szilas Roland</t>
  </si>
  <si>
    <t>2SZ31NAK03B</t>
  </si>
  <si>
    <t>4VG32NAK02B</t>
  </si>
  <si>
    <t>2GF26NBK01B</t>
  </si>
  <si>
    <t>2KG23NBK02B</t>
  </si>
  <si>
    <t>4PU51NAK01B</t>
  </si>
  <si>
    <t>2VL60NBK01B</t>
  </si>
  <si>
    <t>2MA41NAK01B</t>
  </si>
  <si>
    <t>2IR32NAK07B</t>
  </si>
  <si>
    <t>7FI01NDV04B</t>
  </si>
  <si>
    <t>4GP02NCV02B</t>
  </si>
  <si>
    <t>2DS91NBK02B</t>
  </si>
  <si>
    <t>7FI01NDV05B</t>
  </si>
  <si>
    <t>7SO30NDV15B</t>
  </si>
  <si>
    <t>7GT02NDV04B</t>
  </si>
  <si>
    <t>2KG23NCV02B</t>
  </si>
  <si>
    <t>2VL60NBV01B</t>
  </si>
  <si>
    <t>2SA53NAK01B</t>
  </si>
  <si>
    <t>2JO11NAK02B</t>
  </si>
  <si>
    <t>2VE81NGK03B</t>
  </si>
  <si>
    <t>4PU51NAK03B</t>
  </si>
  <si>
    <t>2SA53NCK04B</t>
  </si>
  <si>
    <t>2VL60NBK05B</t>
  </si>
  <si>
    <t>7PO10NDV08B</t>
  </si>
  <si>
    <t>2KV71NCK01B</t>
  </si>
  <si>
    <t>4OG33NAK08B</t>
  </si>
  <si>
    <t>2VL60NBK03B</t>
  </si>
  <si>
    <t>2GF26NBV02B</t>
  </si>
  <si>
    <t>Szabó-Bakos Eszter</t>
  </si>
  <si>
    <t>Környezetgazd.és Technológiai Tsz.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</si>
  <si>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</si>
  <si>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</si>
  <si>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</si>
  <si>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</si>
  <si>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</si>
  <si>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</si>
  <si>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</si>
  <si>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Alkalmazott informatika - Üzleti modellek</t>
  </si>
  <si>
    <t>Adatbáziskezelés a gyakorlatban</t>
  </si>
  <si>
    <t>TES_TESTNEV</t>
  </si>
  <si>
    <t>4MI25NAK13B</t>
  </si>
  <si>
    <t>2DS91NAK03B</t>
  </si>
  <si>
    <t>2BE52NCK05B</t>
  </si>
  <si>
    <t>2SA53NCK07B</t>
  </si>
  <si>
    <t>2BE52NCV01B</t>
  </si>
  <si>
    <t>4PU51NAK05B</t>
  </si>
  <si>
    <t>2BE52NDK01B</t>
  </si>
  <si>
    <t>2SZ53NDK01B</t>
  </si>
  <si>
    <t>2SZ53NDK02B</t>
  </si>
  <si>
    <t>2DS91NBK04B</t>
  </si>
  <si>
    <t>2VL60NCV01B</t>
  </si>
  <si>
    <t>2SZ31NDV04B</t>
  </si>
  <si>
    <t>2SZ31NDV05B</t>
  </si>
  <si>
    <t>2SZ31NDV06B</t>
  </si>
  <si>
    <t>2SA53NCK09B</t>
  </si>
  <si>
    <t>2BE52NCK06B</t>
  </si>
  <si>
    <t>2SA53NCK10B</t>
  </si>
  <si>
    <t>2SZ53NDK03B</t>
  </si>
  <si>
    <t>2SZ53NDK04B</t>
  </si>
  <si>
    <t>2SZ53NDK05B</t>
  </si>
  <si>
    <t>4OG33NAV14B</t>
  </si>
  <si>
    <t>Bara Zoltán</t>
  </si>
  <si>
    <t>Bevezetés az EU-s és a magyar versenyjogba</t>
  </si>
  <si>
    <t>4OG33NAK09B</t>
  </si>
  <si>
    <t>a</t>
  </si>
  <si>
    <t>4PU51NAK06B</t>
  </si>
  <si>
    <t>2VL60NCV02B</t>
  </si>
  <si>
    <t>Cases on International Business Strategy</t>
  </si>
  <si>
    <t>2VL60NBK09B</t>
  </si>
  <si>
    <t>2MF44NBK01B</t>
  </si>
  <si>
    <t>2SZ31NCV01B</t>
  </si>
  <si>
    <t>Managing the Enterprise</t>
  </si>
  <si>
    <t>Vastag Gyula</t>
  </si>
  <si>
    <t>4MA23NAK12B</t>
  </si>
  <si>
    <t>2VL60NBV04B</t>
  </si>
  <si>
    <t>Testnevelési és Sportközpont</t>
  </si>
  <si>
    <t>ai</t>
  </si>
  <si>
    <t>4MA23NAK13B</t>
  </si>
  <si>
    <t>Szabó Bakos Eszter</t>
  </si>
  <si>
    <t>2KA21NAV01B</t>
  </si>
  <si>
    <t>Agrárgazdaságtan</t>
  </si>
  <si>
    <t>Agrárgazdaságtani és Vidékfejl.Tsz.</t>
  </si>
  <si>
    <t>Gelei Andrea</t>
  </si>
  <si>
    <t>Jáki Erika</t>
  </si>
  <si>
    <t>Sebestyén Géza</t>
  </si>
  <si>
    <t>Investierung und Finanzierung</t>
  </si>
  <si>
    <t>Führung und Organization</t>
  </si>
  <si>
    <t>TESTNEVELÉS</t>
  </si>
  <si>
    <t>Allgemeine Betriebswirtschaftslehre</t>
  </si>
  <si>
    <t>Grundlagen des Marketing</t>
  </si>
  <si>
    <t>Vállalati pénzügyek II.</t>
  </si>
  <si>
    <t>Befektetési ismeretek</t>
  </si>
  <si>
    <t>Kelemen Endréné</t>
  </si>
  <si>
    <t>Környezetgazdaságtani és Technológiai Tsz.</t>
  </si>
  <si>
    <t>Fehér Péter</t>
  </si>
  <si>
    <t>2BE52NAK01B</t>
  </si>
  <si>
    <t>2VE81NGK14B</t>
  </si>
  <si>
    <t>4MI25NAK02B</t>
  </si>
  <si>
    <t>2BE52NCK01B</t>
  </si>
  <si>
    <t>2BE52NDK04B</t>
  </si>
  <si>
    <t>2BE52NDK05B</t>
  </si>
  <si>
    <t>a+v</t>
  </si>
  <si>
    <t>Hardi László</t>
  </si>
  <si>
    <t>2SA53NAV02B</t>
  </si>
  <si>
    <t>Varga József</t>
  </si>
  <si>
    <t>Informatika</t>
  </si>
  <si>
    <t>Statisztika I.</t>
  </si>
  <si>
    <t>Pénzügytan</t>
  </si>
  <si>
    <t>Környezetgazdaságtan</t>
  </si>
  <si>
    <t>Filozófia</t>
  </si>
  <si>
    <t>Gazdaságpszichológia</t>
  </si>
  <si>
    <t>Gazdaságtörténet</t>
  </si>
  <si>
    <t>Statisztika II.</t>
  </si>
  <si>
    <t>Nemzetközi közgazdaságtan</t>
  </si>
  <si>
    <t>Számvitel alapjai</t>
  </si>
  <si>
    <t>Pénzügyi számítások</t>
  </si>
  <si>
    <t>Adózási ismeretek</t>
  </si>
  <si>
    <t>Piacszabályozás-Fogyasztóvédelem</t>
  </si>
  <si>
    <t>Pénzügyi jog</t>
  </si>
  <si>
    <t>Vállalatértékelés</t>
  </si>
  <si>
    <t>a+gyj</t>
  </si>
  <si>
    <t>Konszolidált beszámoló alapjai</t>
  </si>
  <si>
    <t xml:space="preserve">2BE52NDV04B </t>
  </si>
  <si>
    <t>Pénzügyi modellezés (IMP-SPM)</t>
  </si>
  <si>
    <t>Számvitel speciális kérdései</t>
  </si>
  <si>
    <t>Gáspár Bence Pálné</t>
  </si>
  <si>
    <t>2BE52NDV05B</t>
  </si>
  <si>
    <t>Vállalati pénzügyek (emelt)</t>
  </si>
  <si>
    <t>Marketingkutatás és Fogy.Magatartás Tsz.-DSG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</si>
  <si>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</si>
  <si>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</si>
  <si>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</si>
  <si>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</si>
  <si>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</si>
  <si>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</si>
  <si>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</si>
  <si>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</si>
  <si>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</si>
  <si>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</si>
  <si>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</si>
  <si>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</si>
  <si>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</si>
  <si>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</si>
  <si>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</si>
  <si>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</si>
  <si>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</si>
  <si>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</si>
  <si>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</si>
  <si>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</si>
  <si>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3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</si>
  <si>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</si>
  <si>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</si>
  <si>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</si>
  <si>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</si>
  <si>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</si>
  <si>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</si>
  <si>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</si>
  <si>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LUDUS vállalati pénzügyi tervezési és döntési játék</t>
  </si>
  <si>
    <t>2SA53NCV01B</t>
  </si>
  <si>
    <t>Üzleti informatika</t>
  </si>
  <si>
    <t>?</t>
  </si>
  <si>
    <t>Szakmai gyakorlat</t>
  </si>
  <si>
    <t>Matematika I.</t>
  </si>
  <si>
    <t>Matematika II.</t>
  </si>
  <si>
    <t>Operációkutatás</t>
  </si>
  <si>
    <t>Tanulás és kutatásmódszertan</t>
  </si>
  <si>
    <t>Vállalati pénzügyek</t>
  </si>
  <si>
    <t xml:space="preserve">Vezetői számvitel </t>
  </si>
  <si>
    <t>I. évfolyam</t>
  </si>
  <si>
    <t>II. évfolyam</t>
  </si>
  <si>
    <t>III. évfolyam</t>
  </si>
  <si>
    <t>IV.</t>
  </si>
  <si>
    <t>Összesen</t>
  </si>
  <si>
    <t xml:space="preserve">Kötelező  tárgyak </t>
  </si>
  <si>
    <t>Alapozó kötelező tárgyak</t>
  </si>
  <si>
    <t>4MA12NAK02B</t>
  </si>
  <si>
    <t>Ernyes Éva</t>
  </si>
  <si>
    <t>Mikroökonómia**</t>
  </si>
  <si>
    <t>Mikroökonómia (emelt)**</t>
  </si>
  <si>
    <t xml:space="preserve"> ( 5 )</t>
  </si>
  <si>
    <t>Vállalatgazdaságtan*</t>
  </si>
  <si>
    <t>Logisztika és Ellátási Lánc Menedzsment Tanszék-DSG</t>
  </si>
  <si>
    <t>4MA12NAK09B</t>
  </si>
  <si>
    <t>Marketing*</t>
  </si>
  <si>
    <t>???</t>
  </si>
  <si>
    <t>4ST14NAK03B</t>
  </si>
  <si>
    <t>4ST14NAK07B</t>
  </si>
  <si>
    <t>Gazdasági jog I.</t>
  </si>
  <si>
    <t>Gazdasági Jogi Intézet</t>
  </si>
  <si>
    <t>Szakmai kötelező tárgyak</t>
  </si>
  <si>
    <t>5KO10NAK01B</t>
  </si>
  <si>
    <t>Logisztika és Ellátási Lánc Mendzsment Tanszék</t>
  </si>
  <si>
    <t>Kötelezően választható tárgyak összesen</t>
  </si>
  <si>
    <t>Alapozó kötelezően választható</t>
  </si>
  <si>
    <t>Kötelezően választható  elméleti-gazdaságtani tárgyak: 3 X 1 tárgy</t>
  </si>
  <si>
    <t>Gazdaságföldrajz</t>
  </si>
  <si>
    <t>2SP72NCK02B</t>
  </si>
  <si>
    <t xml:space="preserve">Projektvezetés </t>
  </si>
  <si>
    <t>Görög Mihály</t>
  </si>
  <si>
    <t>Stratégia és Projektvezetés Tanszék</t>
  </si>
  <si>
    <t>Szervezeti magatartás</t>
  </si>
  <si>
    <t>Kötelezően választható társadalomtudományi tárgyak: 3 X 1 tárgy</t>
  </si>
  <si>
    <t>Európai Uniós ismeretek</t>
  </si>
  <si>
    <t>Szociológia és Társadalompolitika Intézet</t>
  </si>
  <si>
    <t>Szakmai kötelezően választható</t>
  </si>
  <si>
    <t>Választható tárgyak</t>
  </si>
  <si>
    <t>Egyéb szabadon választhatók</t>
  </si>
  <si>
    <t>helyük változtatható</t>
  </si>
  <si>
    <t>Német nyelvű tárgyak</t>
  </si>
  <si>
    <t>Allgemeine Volkswirtschaftslehre*</t>
  </si>
  <si>
    <t>Logisztika és ellátási management Tsz.</t>
  </si>
  <si>
    <t>Timitz Tamás</t>
  </si>
  <si>
    <t>Marketingkuatás és fogym. Tsz</t>
  </si>
  <si>
    <t>Vezetés szervezés Tsz.</t>
  </si>
  <si>
    <t>Angol nyelvű tárgyak</t>
  </si>
  <si>
    <t>Kozma Miklós, Czakó Erzsébet</t>
  </si>
  <si>
    <t>Vállalati gazdálkodás támogatása SAP rendszerrel</t>
  </si>
  <si>
    <t>Egyéb választható tárgyak</t>
  </si>
  <si>
    <t>Makroökonómia emelt</t>
  </si>
  <si>
    <t>4MA12NAV36B</t>
  </si>
  <si>
    <t>Matematika gyakorlat I.</t>
  </si>
  <si>
    <t>4MA12NAV37B</t>
  </si>
  <si>
    <t>Matematika gyakorlat II.</t>
  </si>
  <si>
    <t>Gazdaságpolitika*</t>
  </si>
  <si>
    <t>Vecsenyi János</t>
  </si>
  <si>
    <t>Kisvállalkozásfejlesztési Központ</t>
  </si>
  <si>
    <t xml:space="preserve">Mizik Tamás </t>
  </si>
  <si>
    <t>2ME43NCV02B</t>
  </si>
  <si>
    <t>Bevezetés a tömegkommunikáció elméletébe</t>
  </si>
  <si>
    <t>Gálik Mihály</t>
  </si>
  <si>
    <t>Média, Marketingkomm.és Telekomm. Tsz.</t>
  </si>
  <si>
    <t>2MF44NDK12B</t>
  </si>
  <si>
    <t>E-kereskedelem és kereskedelemkutatás</t>
  </si>
  <si>
    <t>Simon judit</t>
  </si>
  <si>
    <t>Marketingkutatás és fogyasztói magatrás Tsz.</t>
  </si>
  <si>
    <t>Szolgáltatásmenedzsment</t>
  </si>
  <si>
    <t>Papp ilona</t>
  </si>
  <si>
    <t>Kritérium tárgyak</t>
  </si>
  <si>
    <t>Pénzügyi  Számvitel Tsz.</t>
  </si>
  <si>
    <t>PÉNZÜGY SZAKIRÁNY</t>
  </si>
  <si>
    <t>SZÁMVITEL SZAKIRÁNY</t>
  </si>
  <si>
    <t>V????</t>
  </si>
  <si>
    <t>Stb.</t>
  </si>
  <si>
    <t>Pénzügyi számvitel I.</t>
  </si>
  <si>
    <t>Pénzügyi számvitel II.</t>
  </si>
  <si>
    <t>????</t>
  </si>
  <si>
    <t>Hitelintézeti számvitel</t>
  </si>
  <si>
    <t>Költségvetési számvitel</t>
  </si>
  <si>
    <r>
      <t xml:space="preserve">Költségelszámolás </t>
    </r>
    <r>
      <rPr>
        <u val="single"/>
        <strike/>
        <sz val="10"/>
        <color indexed="10"/>
        <rFont val="Arial"/>
        <family val="2"/>
      </rPr>
      <t>(a 3. évf. szakirány választható tárgyak közé beszámítható)</t>
    </r>
  </si>
  <si>
    <t>Kommunikációs gyakorlatok I.???</t>
  </si>
  <si>
    <t>Kreditek terv szerint</t>
  </si>
  <si>
    <t>Előfeltétel: Pénzügyi számítások</t>
  </si>
  <si>
    <t>Előfeltétel</t>
  </si>
  <si>
    <r>
      <t xml:space="preserve">Számvitel alapjai </t>
    </r>
    <r>
      <rPr>
        <b/>
        <sz val="10"/>
        <color indexed="10"/>
        <rFont val="Arial"/>
        <family val="2"/>
      </rPr>
      <t>és Pénzügyi számvitel I.</t>
    </r>
  </si>
  <si>
    <r>
      <t>Számvitel alapjai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Pénzügyi számvitel I.</t>
    </r>
  </si>
  <si>
    <r>
      <t xml:space="preserve">Vezetői számvitel és </t>
    </r>
    <r>
      <rPr>
        <b/>
        <sz val="10"/>
        <color indexed="10"/>
        <rFont val="Arial"/>
        <family val="2"/>
      </rPr>
      <t>Pénzügyi számvitel II.</t>
    </r>
  </si>
  <si>
    <r>
      <t xml:space="preserve">Pénzügyi számvitel II. és </t>
    </r>
    <r>
      <rPr>
        <sz val="10"/>
        <rFont val="arial"/>
        <family val="2"/>
      </rPr>
      <t>Pénzügyi-számviteli infiormatika I.</t>
    </r>
  </si>
  <si>
    <r>
      <t>Számvitel alapjai</t>
    </r>
    <r>
      <rPr>
        <sz val="10"/>
        <color indexed="10"/>
        <rFont val="Arial"/>
        <family val="2"/>
      </rPr>
      <t xml:space="preserve"> Pénzügyi számvitel II.</t>
    </r>
  </si>
  <si>
    <t>Szakmai gyakorlat nélkül</t>
  </si>
  <si>
    <t>Tantárgyak száma (db) Számvitel  szakirányon</t>
  </si>
  <si>
    <t>Tantárgyak száma (db) Pénzügy szakirányon</t>
  </si>
  <si>
    <t>Egyéb szabadon választhatók (minimum kredit)</t>
  </si>
  <si>
    <t>Kötelezően választható szakmai tárgyak SZÁMVITEL SZAKIRÁNY</t>
  </si>
  <si>
    <t>Kötelezően választható szakmai tárgyak PÉNZÜGY SZAKIRÁNY</t>
  </si>
  <si>
    <t>Minimum 6 kredit</t>
  </si>
  <si>
    <t>Minimum 20 kredit</t>
  </si>
  <si>
    <t>Minimum 18 kredit</t>
  </si>
  <si>
    <t>Kommunikációs gyakorlatok I</t>
  </si>
  <si>
    <r>
      <t>Gazdasági jog II.</t>
    </r>
    <r>
      <rPr>
        <sz val="9"/>
        <rFont val="Arial"/>
        <family val="2"/>
      </rPr>
      <t xml:space="preserve"> </t>
    </r>
    <r>
      <rPr>
        <b/>
        <sz val="9"/>
        <color indexed="57"/>
        <rFont val="Arial"/>
        <family val="2"/>
      </rPr>
      <t>(pénzügyi jog tartalommal)</t>
    </r>
  </si>
  <si>
    <t>Az alábbi tárgyakból 21 kreditet kell teljesíteni</t>
  </si>
  <si>
    <t>Az alábbi tárgyakból 3 kreditet kell teljesíteni</t>
  </si>
  <si>
    <t>Kommunikációs gyakorlatok (SZ)</t>
  </si>
  <si>
    <t>?????</t>
  </si>
  <si>
    <t>(3)</t>
  </si>
  <si>
    <t>Kommunikációs gyakorlatok (P)</t>
  </si>
  <si>
    <r>
      <t>Az alábbi tárgyakból</t>
    </r>
    <r>
      <rPr>
        <b/>
        <sz val="12"/>
        <rFont val="Arial"/>
        <family val="2"/>
      </rPr>
      <t xml:space="preserve"> 3 kreditet kell teljesíteni</t>
    </r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</si>
  <si>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</si>
  <si>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Pénzügy és számvitel szak 2011/2012. operatív tanterve (2011.szeptemberi kezdés)</t>
  </si>
  <si>
    <t>2VE81NAK04B</t>
  </si>
  <si>
    <t>Szervezeti magatartás és emberi erőforrás menedzsment</t>
  </si>
  <si>
    <t>Szervezeti Magatartás Tsz</t>
  </si>
  <si>
    <r>
      <t xml:space="preserve">Az alábbi tárgyakból </t>
    </r>
    <r>
      <rPr>
        <b/>
        <sz val="12"/>
        <color indexed="8"/>
        <rFont val="Arial"/>
        <family val="2"/>
      </rPr>
      <t xml:space="preserve">21 </t>
    </r>
    <r>
      <rPr>
        <b/>
        <sz val="12"/>
        <color indexed="8"/>
        <rFont val="Arial"/>
        <family val="2"/>
      </rPr>
      <t>kreditet kell teljesíteni</t>
    </r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</si>
  <si>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</si>
  <si>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</si>
  <si>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</si>
  <si>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</si>
  <si>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</si>
  <si>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</si>
  <si>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</si>
  <si>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</si>
  <si>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>Szervezeti magatartás - Führung und Organisation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</si>
  <si>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</si>
  <si>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</si>
  <si>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</si>
  <si>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</si>
  <si>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</si>
  <si>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</si>
  <si>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</si>
  <si>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</si>
  <si>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</si>
  <si>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</si>
  <si>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</si>
  <si>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</si>
  <si>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</si>
  <si>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</si>
  <si>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</si>
  <si>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</si>
  <si>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</si>
  <si>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</si>
  <si>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</si>
  <si>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</si>
  <si>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</si>
  <si>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</si>
  <si>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</si>
  <si>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</si>
  <si>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</si>
  <si>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</si>
  <si>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</si>
  <si>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</si>
  <si>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</si>
  <si>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</si>
  <si>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</si>
  <si>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</si>
  <si>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</si>
  <si>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</si>
  <si>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</si>
  <si>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2+2 5 kr szeretnének a gazdmenesek</t>
  </si>
  <si>
    <t>Alapképzési szak 2011/2012. operatív tanterve (2011.szeptemberi kezdés)</t>
  </si>
  <si>
    <t>Szervezeti magatartás és HR???</t>
  </si>
  <si>
    <t>Bakacsi Gyula???</t>
  </si>
  <si>
    <t>Kötelezően választható tárgyak összesen (SZÁMVITEL SZAKIRÁNY ESETÉN)</t>
  </si>
  <si>
    <t>Kötelezően választható tárgyak összesen (PÉNZÜGY SZAKIRÁNY ESETÉN)</t>
  </si>
  <si>
    <t>Az Európai Uniós Belső Piac</t>
  </si>
  <si>
    <t>Dr. Józon Mónika</t>
  </si>
  <si>
    <t>A jövedelem adóztatása</t>
  </si>
  <si>
    <t>Dr. Deák Dániel</t>
  </si>
  <si>
    <t>A fogyasztás adóztatása</t>
  </si>
  <si>
    <r>
      <t>Előtanulmányi kötelezettségek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jövedelem adóztatása c. tárgy teljesítése</t>
    </r>
  </si>
  <si>
    <t>Közgazdasági elmélettörténet</t>
  </si>
  <si>
    <t xml:space="preserve">Hild Márta </t>
  </si>
  <si>
    <t>Közgazdasági Elméletek Története Tanszék</t>
  </si>
  <si>
    <t>K-karos</t>
  </si>
  <si>
    <t>4EL22NAV05B</t>
  </si>
  <si>
    <t>Magyar közgazdasági gondolkodás története</t>
  </si>
  <si>
    <t xml:space="preserve">Bekker Zsuzsa </t>
  </si>
  <si>
    <t>létező K-karos tárgy</t>
  </si>
  <si>
    <t>Temesi József</t>
  </si>
  <si>
    <t>Operációkutatás Tsz.</t>
  </si>
  <si>
    <t>2JO11NAV01B</t>
  </si>
  <si>
    <t>2JO11NAV02B</t>
  </si>
  <si>
    <t>2JO11NAK05B</t>
  </si>
  <si>
    <t>2SP72NAK01B</t>
  </si>
  <si>
    <t>Vezetés és kontroll tanszék</t>
  </si>
  <si>
    <t>Marketingkutatás és Fogyasztói magatartás - DSG</t>
  </si>
  <si>
    <t>4MA12NAK46B</t>
  </si>
  <si>
    <t>4MA12NAK47B</t>
  </si>
  <si>
    <t>4MA23NAK02B</t>
  </si>
  <si>
    <t>4OP13NAK20B</t>
  </si>
  <si>
    <t>4ST14NAK02B</t>
  </si>
  <si>
    <t>A pénzügyek gazdasági joga</t>
  </si>
  <si>
    <t>Információrendszerek</t>
  </si>
  <si>
    <t>2KA21NAV02B</t>
  </si>
  <si>
    <t>Globalizálódó élelmiszertermelés és piacok</t>
  </si>
  <si>
    <t>Fertő Imre</t>
  </si>
  <si>
    <t>Agrárgazdaságtan helyett</t>
  </si>
  <si>
    <t>2KV71NCK03B</t>
  </si>
  <si>
    <t>Stratégiai és üzleti tervezés</t>
  </si>
  <si>
    <t>Mészáros Tamás</t>
  </si>
  <si>
    <t>Kurtán Sándor</t>
  </si>
  <si>
    <t>2JO11NAK07B</t>
  </si>
  <si>
    <t>2KV71NCK05B</t>
  </si>
  <si>
    <t>7PE20NAK09B</t>
  </si>
  <si>
    <t>Perjés István</t>
  </si>
  <si>
    <t>Magatartástud. és Kommunikációelm. Int.</t>
  </si>
  <si>
    <t>Mikroökonómia</t>
  </si>
  <si>
    <t>Vállalkozások Pénzügyei</t>
  </si>
  <si>
    <t>2JK22NCV01B</t>
  </si>
  <si>
    <t>Jövőkutatás</t>
  </si>
  <si>
    <t>Nováky Erzsébet</t>
  </si>
  <si>
    <t>Jövőkutatás Tsz.</t>
  </si>
  <si>
    <t>Számvitel alapjai és Pénzügyi számvitel I.</t>
  </si>
  <si>
    <t>Vezetői számvitel és Pénzügyi számvitel II.</t>
  </si>
  <si>
    <t>Pénzügyi számvitel II. és Pénzügyi-számviteli infiormatika I.</t>
  </si>
  <si>
    <r>
      <t>Számvitel alapjai</t>
    </r>
    <r>
      <rPr>
        <sz val="10"/>
        <rFont val="arial"/>
        <family val="2"/>
      </rPr>
      <t xml:space="preserve"> Pénzügyi számvitel II.</t>
    </r>
  </si>
  <si>
    <t>2PU51NBK01B</t>
  </si>
  <si>
    <t>2PU51NBK02B</t>
  </si>
  <si>
    <t>2PU51NDK01B</t>
  </si>
  <si>
    <t>2SA53NDK01B</t>
  </si>
  <si>
    <t>2SZ74NCK07B</t>
  </si>
  <si>
    <t>Papp Ilona</t>
  </si>
  <si>
    <t>Szolgáltatási menedzsment</t>
  </si>
  <si>
    <t>Vállalkozások Pénzügyei Tsz.</t>
  </si>
  <si>
    <t>Allgemeine Volkswirtschaftslehre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</si>
  <si>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</si>
  <si>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TESTNEVELÉS </t>
    </r>
    <r>
      <rPr>
        <u val="single"/>
        <vertAlign val="superscript"/>
        <sz val="10"/>
        <color indexed="8"/>
        <rFont val="Arial"/>
        <family val="2"/>
      </rPr>
      <t>4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</si>
  <si>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</si>
  <si>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</si>
  <si>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</si>
  <si>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</si>
  <si>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</si>
  <si>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</si>
  <si>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</si>
  <si>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</si>
  <si>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</si>
  <si>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</si>
  <si>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t>Vezetői számvitel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</si>
  <si>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</si>
  <si>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Bankismeretek</t>
  </si>
  <si>
    <r>
      <t xml:space="preserve">Gazdaságpolitika </t>
    </r>
    <r>
      <rPr>
        <u val="single"/>
        <vertAlign val="superscript"/>
        <sz val="10"/>
        <color indexed="12"/>
        <rFont val="Arial"/>
        <family val="2"/>
      </rPr>
      <t>1</t>
    </r>
  </si>
  <si>
    <t>2. A szak és a szakirány kötelező tárgyakból legalább 3,00 kreditekkel súlyozott tanulmányi átlag elérése</t>
  </si>
  <si>
    <t>Sugár András</t>
  </si>
  <si>
    <t>2VE81NAV01B</t>
  </si>
  <si>
    <t>Távol-keleti menedzsment</t>
  </si>
  <si>
    <t>Vezetés és szervezés tanszék</t>
  </si>
  <si>
    <t>Naffa Helena</t>
  </si>
  <si>
    <t>4ST14NAK25B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</si>
</sst>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u val="single"/>
      <strike/>
      <sz val="10"/>
      <color indexed="12"/>
      <name val="Arial"/>
      <family val="2"/>
    </font>
    <font>
      <u val="single"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9"/>
      <color indexed="57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u val="single"/>
      <vertAlign val="superscript"/>
      <sz val="10"/>
      <color indexed="8"/>
      <name val="Arial"/>
      <family val="2"/>
    </font>
    <font>
      <u val="single"/>
      <sz val="10"/>
      <color indexed="1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3" fillId="3" borderId="0" applyNumberFormat="0" applyBorder="0" applyAlignment="0" applyProtection="0"/>
    <xf numFmtId="0" fontId="11" fillId="7" borderId="1" applyNumberFormat="0" applyAlignment="0" applyProtection="0"/>
    <xf numFmtId="0" fontId="25" fillId="20" borderId="1" applyNumberFormat="0" applyAlignment="0" applyProtection="0"/>
    <xf numFmtId="0" fontId="16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1" fillId="7" borderId="1" applyNumberFormat="0" applyAlignment="0" applyProtection="0"/>
    <xf numFmtId="0" fontId="3" fillId="22" borderId="7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8" applyNumberFormat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3" fillId="0" borderId="0">
      <alignment/>
      <protection/>
    </xf>
    <xf numFmtId="0" fontId="0" fillId="22" borderId="7" applyNumberFormat="0" applyFont="0" applyAlignment="0" applyProtection="0"/>
    <xf numFmtId="0" fontId="20" fillId="20" borderId="8" applyNumberFormat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99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textRotation="90"/>
    </xf>
    <xf numFmtId="0" fontId="32" fillId="20" borderId="23" xfId="0" applyFont="1" applyFill="1" applyBorder="1" applyAlignment="1">
      <alignment horizontal="center" vertical="center"/>
    </xf>
    <xf numFmtId="0" fontId="32" fillId="20" borderId="24" xfId="0" applyFont="1" applyFill="1" applyBorder="1" applyAlignment="1">
      <alignment horizontal="center" vertical="center"/>
    </xf>
    <xf numFmtId="0" fontId="32" fillId="20" borderId="25" xfId="0" applyFont="1" applyFill="1" applyBorder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32" fillId="20" borderId="27" xfId="0" applyFont="1" applyFill="1" applyBorder="1" applyAlignment="1">
      <alignment horizontal="center" vertical="center"/>
    </xf>
    <xf numFmtId="0" fontId="33" fillId="20" borderId="28" xfId="0" applyFont="1" applyFill="1" applyBorder="1" applyAlignment="1">
      <alignment horizontal="left" vertical="center" wrapText="1"/>
    </xf>
    <xf numFmtId="0" fontId="33" fillId="24" borderId="29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24" borderId="34" xfId="0" applyFont="1" applyFill="1" applyBorder="1" applyAlignment="1">
      <alignment horizontal="center" vertical="center"/>
    </xf>
    <xf numFmtId="0" fontId="29" fillId="24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9" fillId="20" borderId="37" xfId="0" applyFont="1" applyFill="1" applyBorder="1" applyAlignment="1">
      <alignment horizontal="center" vertical="center"/>
    </xf>
    <xf numFmtId="0" fontId="29" fillId="20" borderId="38" xfId="0" applyFont="1" applyFill="1" applyBorder="1" applyAlignment="1">
      <alignment horizontal="center" vertical="center"/>
    </xf>
    <xf numFmtId="0" fontId="29" fillId="20" borderId="36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20" borderId="4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49" fontId="29" fillId="20" borderId="10" xfId="0" applyNumberFormat="1" applyFont="1" applyFill="1" applyBorder="1" applyAlignment="1">
      <alignment horizontal="center" vertical="center"/>
    </xf>
    <xf numFmtId="49" fontId="29" fillId="20" borderId="43" xfId="0" applyNumberFormat="1" applyFont="1" applyFill="1" applyBorder="1" applyAlignment="1">
      <alignment horizontal="center" vertical="center"/>
    </xf>
    <xf numFmtId="0" fontId="29" fillId="20" borderId="10" xfId="0" applyNumberFormat="1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49" fontId="29" fillId="2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 horizontal="center" vertical="center"/>
    </xf>
    <xf numFmtId="0" fontId="29" fillId="2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4" fillId="15" borderId="29" xfId="0" applyFont="1" applyFill="1" applyBorder="1" applyAlignment="1">
      <alignment horizontal="center" vertical="center"/>
    </xf>
    <xf numFmtId="0" fontId="34" fillId="15" borderId="30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33" fillId="15" borderId="31" xfId="0" applyFont="1" applyFill="1" applyBorder="1" applyAlignment="1">
      <alignment horizontal="center" vertical="center"/>
    </xf>
    <xf numFmtId="0" fontId="33" fillId="15" borderId="34" xfId="0" applyFont="1" applyFill="1" applyBorder="1" applyAlignment="1">
      <alignment horizontal="center" vertical="center"/>
    </xf>
    <xf numFmtId="0" fontId="33" fillId="15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vertical="center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46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2" fillId="20" borderId="30" xfId="0" applyFont="1" applyFill="1" applyBorder="1" applyAlignment="1">
      <alignment horizontal="center" vertical="center"/>
    </xf>
    <xf numFmtId="0" fontId="32" fillId="20" borderId="31" xfId="0" applyFont="1" applyFill="1" applyBorder="1" applyAlignment="1">
      <alignment horizontal="center" vertical="center"/>
    </xf>
    <xf numFmtId="0" fontId="32" fillId="20" borderId="32" xfId="0" applyFont="1" applyFill="1" applyBorder="1" applyAlignment="1">
      <alignment horizontal="center" vertical="center"/>
    </xf>
    <xf numFmtId="0" fontId="32" fillId="20" borderId="47" xfId="0" applyFont="1" applyFill="1" applyBorder="1" applyAlignment="1">
      <alignment horizontal="center" vertical="center"/>
    </xf>
    <xf numFmtId="0" fontId="33" fillId="20" borderId="3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9" fillId="20" borderId="50" xfId="0" applyFont="1" applyFill="1" applyBorder="1" applyAlignment="1">
      <alignment horizontal="center" vertical="center"/>
    </xf>
    <xf numFmtId="0" fontId="29" fillId="20" borderId="49" xfId="0" applyFont="1" applyFill="1" applyBorder="1" applyAlignment="1">
      <alignment horizontal="center" vertical="center"/>
    </xf>
    <xf numFmtId="0" fontId="29" fillId="20" borderId="41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9" fillId="20" borderId="5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/>
    </xf>
    <xf numFmtId="0" fontId="33" fillId="15" borderId="47" xfId="0" applyFont="1" applyFill="1" applyBorder="1" applyAlignment="1">
      <alignment horizontal="center" vertical="center"/>
    </xf>
    <xf numFmtId="0" fontId="36" fillId="25" borderId="45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6" fillId="25" borderId="45" xfId="0" applyFont="1" applyFill="1" applyBorder="1" applyAlignment="1">
      <alignment horizontal="center"/>
    </xf>
    <xf numFmtId="0" fontId="36" fillId="25" borderId="46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20" borderId="12" xfId="0" applyFont="1" applyFill="1" applyBorder="1" applyAlignment="1">
      <alignment horizontal="center" vertical="center"/>
    </xf>
    <xf numFmtId="0" fontId="29" fillId="20" borderId="43" xfId="0" applyFont="1" applyFill="1" applyBorder="1" applyAlignment="1">
      <alignment horizontal="center" vertical="center"/>
    </xf>
    <xf numFmtId="0" fontId="33" fillId="20" borderId="31" xfId="0" applyFont="1" applyFill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3" fillId="20" borderId="3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9" fillId="20" borderId="14" xfId="0" applyFont="1" applyFill="1" applyBorder="1" applyAlignment="1">
      <alignment horizontal="center" vertical="center"/>
    </xf>
    <xf numFmtId="0" fontId="29" fillId="20" borderId="54" xfId="0" applyFont="1" applyFill="1" applyBorder="1" applyAlignment="1">
      <alignment horizontal="center" vertical="center"/>
    </xf>
    <xf numFmtId="0" fontId="29" fillId="2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9" fillId="20" borderId="57" xfId="0" applyFont="1" applyFill="1" applyBorder="1" applyAlignment="1">
      <alignment horizontal="center" vertical="center"/>
    </xf>
    <xf numFmtId="0" fontId="29" fillId="20" borderId="5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9" fillId="20" borderId="59" xfId="0" applyFont="1" applyFill="1" applyBorder="1" applyAlignment="1">
      <alignment horizontal="center" vertical="center"/>
    </xf>
    <xf numFmtId="0" fontId="32" fillId="20" borderId="3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36" xfId="77" applyFont="1" applyFill="1" applyBorder="1" applyAlignment="1" applyProtection="1">
      <alignment horizontal="left" vertical="center" wrapText="1"/>
      <protection/>
    </xf>
    <xf numFmtId="0" fontId="5" fillId="3" borderId="12" xfId="77" applyFont="1" applyFill="1" applyBorder="1" applyAlignment="1" applyProtection="1">
      <alignment horizontal="left" vertical="center" wrapText="1"/>
      <protection/>
    </xf>
    <xf numFmtId="0" fontId="5" fillId="3" borderId="49" xfId="0" applyFont="1" applyFill="1" applyBorder="1" applyAlignment="1">
      <alignment/>
    </xf>
    <xf numFmtId="0" fontId="5" fillId="3" borderId="12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wrapText="1"/>
    </xf>
    <xf numFmtId="0" fontId="5" fillId="3" borderId="12" xfId="0" applyFont="1" applyFill="1" applyBorder="1" applyAlignment="1">
      <alignment/>
    </xf>
    <xf numFmtId="0" fontId="29" fillId="3" borderId="12" xfId="0" applyFont="1" applyFill="1" applyBorder="1" applyAlignment="1">
      <alignment horizontal="left" vertical="center" wrapText="1"/>
    </xf>
    <xf numFmtId="0" fontId="37" fillId="3" borderId="12" xfId="77" applyFont="1" applyFill="1" applyBorder="1" applyAlignment="1" applyProtection="1">
      <alignment vertical="center" wrapText="1"/>
      <protection/>
    </xf>
    <xf numFmtId="0" fontId="3" fillId="4" borderId="11" xfId="0" applyFont="1" applyFill="1" applyBorder="1" applyAlignment="1">
      <alignment vertical="center"/>
    </xf>
    <xf numFmtId="0" fontId="29" fillId="4" borderId="1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/>
    </xf>
    <xf numFmtId="0" fontId="1" fillId="4" borderId="10" xfId="76" applyFont="1" applyFill="1" applyBorder="1" applyAlignment="1" applyProtection="1">
      <alignment vertical="center" wrapText="1"/>
      <protection/>
    </xf>
    <xf numFmtId="0" fontId="1" fillId="4" borderId="15" xfId="76" applyFont="1" applyFill="1" applyBorder="1" applyAlignment="1" applyProtection="1">
      <alignment vertical="center" wrapText="1"/>
      <protection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0" fontId="37" fillId="26" borderId="58" xfId="77" applyFont="1" applyFill="1" applyBorder="1" applyAlignment="1" applyProtection="1">
      <alignment vertical="center" wrapText="1"/>
      <protection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3" fillId="4" borderId="10" xfId="0" applyFont="1" applyFill="1" applyBorder="1" applyAlignment="1">
      <alignment vertical="center" wrapText="1"/>
    </xf>
    <xf numFmtId="0" fontId="33" fillId="27" borderId="31" xfId="0" applyFont="1" applyFill="1" applyBorder="1" applyAlignment="1">
      <alignment horizontal="center" vertical="center"/>
    </xf>
    <xf numFmtId="0" fontId="5" fillId="27" borderId="11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vertical="center"/>
    </xf>
    <xf numFmtId="0" fontId="3" fillId="27" borderId="11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vertical="center" wrapText="1"/>
    </xf>
    <xf numFmtId="0" fontId="3" fillId="27" borderId="13" xfId="0" applyFont="1" applyFill="1" applyBorder="1" applyAlignment="1">
      <alignment horizontal="center" vertical="center"/>
    </xf>
    <xf numFmtId="0" fontId="8" fillId="27" borderId="13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horizontal="center" vertical="center"/>
    </xf>
    <xf numFmtId="0" fontId="30" fillId="20" borderId="43" xfId="0" applyFont="1" applyFill="1" applyBorder="1" applyAlignment="1">
      <alignment horizontal="center" vertical="center"/>
    </xf>
    <xf numFmtId="0" fontId="7" fillId="27" borderId="11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29" fillId="27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4" borderId="10" xfId="0" applyFont="1" applyFill="1" applyBorder="1" applyAlignment="1">
      <alignment horizontal="left" vertical="center" shrinkToFit="1"/>
    </xf>
    <xf numFmtId="0" fontId="36" fillId="25" borderId="0" xfId="0" applyFont="1" applyFill="1" applyBorder="1" applyAlignment="1">
      <alignment horizontal="left" vertical="center" shrinkToFit="1"/>
    </xf>
    <xf numFmtId="0" fontId="29" fillId="0" borderId="11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20" borderId="60" xfId="0" applyFont="1" applyFill="1" applyBorder="1" applyAlignment="1">
      <alignment horizontal="left" vertical="center" shrinkToFit="1"/>
    </xf>
    <xf numFmtId="0" fontId="29" fillId="24" borderId="61" xfId="0" applyFont="1" applyFill="1" applyBorder="1" applyAlignment="1">
      <alignment horizontal="left" vertical="center" shrinkToFit="1"/>
    </xf>
    <xf numFmtId="0" fontId="29" fillId="0" borderId="62" xfId="0" applyFont="1" applyFill="1" applyBorder="1" applyAlignment="1">
      <alignment horizontal="left" vertical="center" shrinkToFit="1"/>
    </xf>
    <xf numFmtId="0" fontId="29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4" borderId="10" xfId="0" applyFont="1" applyFill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left" vertical="center" shrinkToFit="1"/>
    </xf>
    <xf numFmtId="0" fontId="3" fillId="25" borderId="0" xfId="0" applyFont="1" applyFill="1" applyBorder="1" applyAlignment="1">
      <alignment horizontal="left" vertical="center" shrinkToFit="1"/>
    </xf>
    <xf numFmtId="0" fontId="29" fillId="20" borderId="29" xfId="0" applyFont="1" applyFill="1" applyBorder="1" applyAlignment="1">
      <alignment horizontal="left" vertical="center" shrinkToFit="1"/>
    </xf>
    <xf numFmtId="0" fontId="29" fillId="24" borderId="29" xfId="0" applyFont="1" applyFill="1" applyBorder="1" applyAlignment="1">
      <alignment horizontal="left" vertical="center" shrinkToFit="1"/>
    </xf>
    <xf numFmtId="0" fontId="29" fillId="0" borderId="29" xfId="0" applyFont="1" applyFill="1" applyBorder="1" applyAlignment="1">
      <alignment horizontal="left" vertical="center" shrinkToFit="1"/>
    </xf>
    <xf numFmtId="0" fontId="29" fillId="15" borderId="29" xfId="0" applyFont="1" applyFill="1" applyBorder="1" applyAlignment="1">
      <alignment horizontal="left" vertical="center" shrinkToFit="1"/>
    </xf>
    <xf numFmtId="0" fontId="29" fillId="0" borderId="61" xfId="0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0" fontId="3" fillId="25" borderId="46" xfId="0" applyFont="1" applyFill="1" applyBorder="1" applyAlignment="1">
      <alignment/>
    </xf>
    <xf numFmtId="0" fontId="29" fillId="20" borderId="32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29" fillId="20" borderId="3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7" fillId="3" borderId="12" xfId="77" applyFont="1" applyFill="1" applyBorder="1" applyAlignment="1" applyProtection="1">
      <alignment vertical="center" wrapText="1"/>
      <protection/>
    </xf>
    <xf numFmtId="0" fontId="1" fillId="3" borderId="12" xfId="77" applyFont="1" applyFill="1" applyBorder="1" applyAlignment="1" applyProtection="1">
      <alignment vertical="center" wrapText="1"/>
      <protection/>
    </xf>
    <xf numFmtId="0" fontId="1" fillId="26" borderId="12" xfId="77" applyFont="1" applyFill="1" applyBorder="1" applyAlignment="1" applyProtection="1">
      <alignment vertical="center" wrapText="1"/>
      <protection/>
    </xf>
    <xf numFmtId="0" fontId="1" fillId="0" borderId="12" xfId="77" applyFont="1" applyFill="1" applyBorder="1" applyAlignment="1" applyProtection="1">
      <alignment vertical="center" wrapText="1"/>
      <protection/>
    </xf>
    <xf numFmtId="0" fontId="1" fillId="0" borderId="54" xfId="77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20" borderId="65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 shrinkToFit="1"/>
    </xf>
    <xf numFmtId="0" fontId="5" fillId="0" borderId="66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vertical="center"/>
    </xf>
    <xf numFmtId="0" fontId="40" fillId="4" borderId="10" xfId="76" applyFont="1" applyFill="1" applyBorder="1" applyAlignment="1" applyProtection="1">
      <alignment vertical="center" wrapText="1"/>
      <protection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0" fillId="20" borderId="14" xfId="0" applyFont="1" applyFill="1" applyBorder="1" applyAlignment="1">
      <alignment horizontal="center" vertical="center"/>
    </xf>
    <xf numFmtId="0" fontId="30" fillId="20" borderId="54" xfId="0" applyFont="1" applyFill="1" applyBorder="1" applyAlignment="1">
      <alignment horizontal="center" vertical="center"/>
    </xf>
    <xf numFmtId="0" fontId="30" fillId="2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30" fillId="20" borderId="57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/>
    </xf>
    <xf numFmtId="0" fontId="40" fillId="4" borderId="15" xfId="76" applyFont="1" applyFill="1" applyBorder="1" applyAlignment="1" applyProtection="1">
      <alignment vertical="center" wrapText="1"/>
      <protection/>
    </xf>
    <xf numFmtId="0" fontId="7" fillId="4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shrinkToFit="1"/>
    </xf>
    <xf numFmtId="0" fontId="7" fillId="4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0" fillId="20" borderId="16" xfId="0" applyFont="1" applyFill="1" applyBorder="1" applyAlignment="1">
      <alignment horizontal="center" vertical="center"/>
    </xf>
    <xf numFmtId="0" fontId="30" fillId="20" borderId="58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20" borderId="5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shrinkToFit="1"/>
    </xf>
    <xf numFmtId="0" fontId="30" fillId="0" borderId="17" xfId="0" applyFont="1" applyFill="1" applyBorder="1" applyAlignment="1">
      <alignment horizontal="left" vertical="center" wrapText="1"/>
    </xf>
    <xf numFmtId="0" fontId="33" fillId="27" borderId="29" xfId="0" applyFont="1" applyFill="1" applyBorder="1" applyAlignment="1">
      <alignment horizontal="center" vertical="center"/>
    </xf>
    <xf numFmtId="0" fontId="5" fillId="27" borderId="48" xfId="0" applyFon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0" fontId="29" fillId="27" borderId="41" xfId="0" applyFont="1" applyFill="1" applyBorder="1" applyAlignment="1">
      <alignment horizontal="center" vertical="center"/>
    </xf>
    <xf numFmtId="0" fontId="34" fillId="15" borderId="70" xfId="0" applyFont="1" applyFill="1" applyBorder="1" applyAlignment="1">
      <alignment horizontal="center" vertical="center"/>
    </xf>
    <xf numFmtId="0" fontId="34" fillId="15" borderId="71" xfId="0" applyFont="1" applyFill="1" applyBorder="1" applyAlignment="1">
      <alignment horizontal="center" vertical="center"/>
    </xf>
    <xf numFmtId="0" fontId="33" fillId="15" borderId="70" xfId="0" applyFont="1" applyFill="1" applyBorder="1" applyAlignment="1">
      <alignment horizontal="center" vertical="center"/>
    </xf>
    <xf numFmtId="0" fontId="33" fillId="15" borderId="72" xfId="0" applyFont="1" applyFill="1" applyBorder="1" applyAlignment="1">
      <alignment horizontal="center" vertical="center"/>
    </xf>
    <xf numFmtId="0" fontId="33" fillId="15" borderId="71" xfId="0" applyFont="1" applyFill="1" applyBorder="1" applyAlignment="1">
      <alignment horizontal="center" vertical="center"/>
    </xf>
    <xf numFmtId="0" fontId="33" fillId="15" borderId="73" xfId="0" applyFont="1" applyFill="1" applyBorder="1" applyAlignment="1">
      <alignment horizontal="center" vertical="center"/>
    </xf>
    <xf numFmtId="0" fontId="35" fillId="15" borderId="74" xfId="0" applyFont="1" applyFill="1" applyBorder="1" applyAlignment="1">
      <alignment horizontal="center" vertical="center"/>
    </xf>
    <xf numFmtId="0" fontId="33" fillId="15" borderId="75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7" borderId="73" xfId="0" applyFont="1" applyFill="1" applyBorder="1" applyAlignment="1">
      <alignment horizontal="center" vertical="center"/>
    </xf>
    <xf numFmtId="0" fontId="29" fillId="15" borderId="76" xfId="0" applyFont="1" applyFill="1" applyBorder="1" applyAlignment="1">
      <alignment horizontal="left" vertical="center" shrinkToFit="1"/>
    </xf>
    <xf numFmtId="0" fontId="29" fillId="15" borderId="7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vertical="center"/>
    </xf>
    <xf numFmtId="0" fontId="3" fillId="27" borderId="43" xfId="0" applyFont="1" applyFill="1" applyBorder="1" applyAlignment="1">
      <alignment vertical="center"/>
    </xf>
    <xf numFmtId="0" fontId="8" fillId="27" borderId="43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3" fillId="4" borderId="59" xfId="0" applyFont="1" applyFill="1" applyBorder="1" applyAlignment="1">
      <alignment vertical="center"/>
    </xf>
    <xf numFmtId="0" fontId="0" fillId="3" borderId="40" xfId="77" applyFont="1" applyFill="1" applyBorder="1" applyAlignment="1" applyProtection="1">
      <alignment horizontal="left" vertical="center" wrapText="1"/>
      <protection/>
    </xf>
    <xf numFmtId="0" fontId="0" fillId="3" borderId="43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4" borderId="43" xfId="0" applyFill="1" applyBorder="1" applyAlignment="1">
      <alignment horizontal="left" vertical="center"/>
    </xf>
    <xf numFmtId="0" fontId="0" fillId="27" borderId="43" xfId="0" applyFill="1" applyBorder="1" applyAlignment="1">
      <alignment horizontal="left" vertical="center"/>
    </xf>
    <xf numFmtId="0" fontId="0" fillId="26" borderId="43" xfId="0" applyFill="1" applyBorder="1" applyAlignment="1">
      <alignment horizontal="left" vertical="center"/>
    </xf>
    <xf numFmtId="0" fontId="8" fillId="27" borderId="11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 wrapText="1"/>
    </xf>
    <xf numFmtId="0" fontId="0" fillId="0" borderId="43" xfId="0" applyBorder="1" applyAlignment="1">
      <alignment horizontal="left" vertical="center"/>
    </xf>
    <xf numFmtId="0" fontId="8" fillId="27" borderId="43" xfId="0" applyFont="1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 shrinkToFit="1"/>
    </xf>
    <xf numFmtId="0" fontId="29" fillId="0" borderId="11" xfId="0" applyFont="1" applyFill="1" applyBorder="1" applyAlignment="1">
      <alignment horizontal="left" vertical="center" shrinkToFit="1"/>
    </xf>
    <xf numFmtId="0" fontId="29" fillId="4" borderId="11" xfId="0" applyFont="1" applyFill="1" applyBorder="1" applyAlignment="1">
      <alignment horizontal="left" vertical="center" shrinkToFit="1"/>
    </xf>
    <xf numFmtId="0" fontId="29" fillId="27" borderId="11" xfId="0" applyFont="1" applyFill="1" applyBorder="1" applyAlignment="1">
      <alignment horizontal="left" vertical="center" shrinkToFit="1"/>
    </xf>
    <xf numFmtId="0" fontId="29" fillId="4" borderId="13" xfId="0" applyFont="1" applyFill="1" applyBorder="1" applyAlignment="1">
      <alignment vertical="center" wrapText="1"/>
    </xf>
    <xf numFmtId="0" fontId="3" fillId="27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27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shrinkToFit="1"/>
    </xf>
    <xf numFmtId="0" fontId="4" fillId="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27" fillId="27" borderId="11" xfId="0" applyFont="1" applyFill="1" applyBorder="1" applyAlignment="1">
      <alignment horizontal="left" vertical="center" shrinkToFit="1"/>
    </xf>
    <xf numFmtId="0" fontId="27" fillId="27" borderId="1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wrapText="1"/>
    </xf>
    <xf numFmtId="0" fontId="5" fillId="20" borderId="13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31" fillId="25" borderId="46" xfId="0" applyFont="1" applyFill="1" applyBorder="1" applyAlignment="1">
      <alignment horizontal="center"/>
    </xf>
    <xf numFmtId="0" fontId="5" fillId="20" borderId="43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34" fillId="17" borderId="70" xfId="0" applyFont="1" applyFill="1" applyBorder="1" applyAlignment="1">
      <alignment horizontal="center" vertical="center"/>
    </xf>
    <xf numFmtId="0" fontId="34" fillId="17" borderId="71" xfId="0" applyFont="1" applyFill="1" applyBorder="1" applyAlignment="1">
      <alignment horizontal="center" vertical="center"/>
    </xf>
    <xf numFmtId="0" fontId="33" fillId="17" borderId="64" xfId="0" applyFont="1" applyFill="1" applyBorder="1" applyAlignment="1">
      <alignment horizontal="center" vertical="center"/>
    </xf>
    <xf numFmtId="0" fontId="33" fillId="17" borderId="65" xfId="0" applyFont="1" applyFill="1" applyBorder="1" applyAlignment="1">
      <alignment horizontal="center" vertical="center"/>
    </xf>
    <xf numFmtId="0" fontId="33" fillId="17" borderId="63" xfId="0" applyFont="1" applyFill="1" applyBorder="1" applyAlignment="1">
      <alignment horizontal="center" vertical="center"/>
    </xf>
    <xf numFmtId="0" fontId="33" fillId="17" borderId="70" xfId="0" applyFont="1" applyFill="1" applyBorder="1" applyAlignment="1">
      <alignment horizontal="center" vertical="center"/>
    </xf>
    <xf numFmtId="0" fontId="33" fillId="17" borderId="72" xfId="0" applyFont="1" applyFill="1" applyBorder="1" applyAlignment="1">
      <alignment horizontal="center" vertical="center"/>
    </xf>
    <xf numFmtId="0" fontId="33" fillId="17" borderId="71" xfId="0" applyFont="1" applyFill="1" applyBorder="1" applyAlignment="1">
      <alignment horizontal="center" vertical="center"/>
    </xf>
    <xf numFmtId="0" fontId="33" fillId="17" borderId="73" xfId="0" applyFont="1" applyFill="1" applyBorder="1" applyAlignment="1">
      <alignment horizontal="center" vertical="center"/>
    </xf>
    <xf numFmtId="0" fontId="35" fillId="17" borderId="74" xfId="0" applyFont="1" applyFill="1" applyBorder="1" applyAlignment="1">
      <alignment horizontal="center" vertical="center"/>
    </xf>
    <xf numFmtId="0" fontId="33" fillId="17" borderId="75" xfId="0" applyFont="1" applyFill="1" applyBorder="1" applyAlignment="1">
      <alignment horizontal="center" vertical="center"/>
    </xf>
    <xf numFmtId="0" fontId="29" fillId="17" borderId="76" xfId="0" applyFont="1" applyFill="1" applyBorder="1" applyAlignment="1">
      <alignment horizontal="left" vertical="center" shrinkToFit="1"/>
    </xf>
    <xf numFmtId="0" fontId="29" fillId="17" borderId="73" xfId="0" applyFont="1" applyFill="1" applyBorder="1" applyAlignment="1">
      <alignment horizontal="left" vertical="center" wrapText="1"/>
    </xf>
    <xf numFmtId="0" fontId="33" fillId="0" borderId="7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8" fillId="24" borderId="7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wrapText="1"/>
    </xf>
    <xf numFmtId="0" fontId="29" fillId="0" borderId="29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wrapText="1"/>
    </xf>
    <xf numFmtId="0" fontId="5" fillId="0" borderId="4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vertical="center"/>
    </xf>
    <xf numFmtId="0" fontId="27" fillId="4" borderId="13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5" fillId="20" borderId="28" xfId="0" applyFont="1" applyFill="1" applyBorder="1" applyAlignment="1">
      <alignment horizontal="left" vertical="center" wrapText="1"/>
    </xf>
    <xf numFmtId="0" fontId="5" fillId="17" borderId="73" xfId="0" applyFont="1" applyFill="1" applyBorder="1" applyAlignment="1">
      <alignment horizontal="left" vertical="center" wrapText="1"/>
    </xf>
    <xf numFmtId="0" fontId="5" fillId="24" borderId="3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15" borderId="73" xfId="0" applyFont="1" applyFill="1" applyBorder="1" applyAlignment="1">
      <alignment horizontal="left" vertical="center" wrapText="1"/>
    </xf>
    <xf numFmtId="0" fontId="5" fillId="20" borderId="3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15" borderId="32" xfId="0" applyFont="1" applyFill="1" applyBorder="1" applyAlignment="1">
      <alignment horizontal="left" vertical="center" wrapText="1"/>
    </xf>
    <xf numFmtId="0" fontId="5" fillId="24" borderId="73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4" borderId="54" xfId="0" applyFont="1" applyFill="1" applyBorder="1" applyAlignment="1">
      <alignment/>
    </xf>
    <xf numFmtId="0" fontId="32" fillId="20" borderId="77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27" borderId="43" xfId="0" applyFont="1" applyFill="1" applyBorder="1" applyAlignment="1">
      <alignment horizontal="left" vertical="center"/>
    </xf>
    <xf numFmtId="0" fontId="7" fillId="27" borderId="13" xfId="0" applyFont="1" applyFill="1" applyBorder="1" applyAlignment="1">
      <alignment horizontal="center" vertical="center"/>
    </xf>
    <xf numFmtId="0" fontId="5" fillId="20" borderId="7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0" fontId="3" fillId="27" borderId="43" xfId="0" applyFont="1" applyFill="1" applyBorder="1" applyAlignment="1">
      <alignment vertical="center" wrapText="1"/>
    </xf>
    <xf numFmtId="0" fontId="3" fillId="4" borderId="78" xfId="0" applyFont="1" applyFill="1" applyBorder="1" applyAlignment="1">
      <alignment horizontal="left" vertical="center" shrinkToFit="1"/>
    </xf>
    <xf numFmtId="0" fontId="3" fillId="27" borderId="78" xfId="0" applyFont="1" applyFill="1" applyBorder="1" applyAlignment="1">
      <alignment horizontal="left" vertical="center" shrinkToFit="1"/>
    </xf>
    <xf numFmtId="0" fontId="3" fillId="4" borderId="42" xfId="0" applyFont="1" applyFill="1" applyBorder="1" applyAlignment="1">
      <alignment vertical="center" wrapText="1"/>
    </xf>
    <xf numFmtId="0" fontId="3" fillId="27" borderId="42" xfId="0" applyFont="1" applyFill="1" applyBorder="1" applyAlignment="1">
      <alignment vertical="center" wrapText="1"/>
    </xf>
    <xf numFmtId="0" fontId="3" fillId="4" borderId="69" xfId="0" applyFont="1" applyFill="1" applyBorder="1" applyAlignment="1">
      <alignment vertical="center" wrapText="1"/>
    </xf>
    <xf numFmtId="0" fontId="8" fillId="4" borderId="59" xfId="0" applyFont="1" applyFill="1" applyBorder="1" applyAlignment="1">
      <alignment vertical="center" wrapText="1"/>
    </xf>
    <xf numFmtId="0" fontId="5" fillId="4" borderId="78" xfId="0" applyFont="1" applyFill="1" applyBorder="1" applyAlignment="1">
      <alignment vertical="center"/>
    </xf>
    <xf numFmtId="0" fontId="3" fillId="4" borderId="78" xfId="0" applyFont="1" applyFill="1" applyBorder="1" applyAlignment="1">
      <alignment vertical="center"/>
    </xf>
    <xf numFmtId="0" fontId="31" fillId="25" borderId="34" xfId="0" applyFont="1" applyFill="1" applyBorder="1" applyAlignment="1">
      <alignment horizontal="center"/>
    </xf>
    <xf numFmtId="0" fontId="7" fillId="4" borderId="78" xfId="0" applyFont="1" applyFill="1" applyBorder="1" applyAlignment="1">
      <alignment vertical="center"/>
    </xf>
    <xf numFmtId="0" fontId="8" fillId="4" borderId="43" xfId="0" applyFont="1" applyFill="1" applyBorder="1" applyAlignment="1">
      <alignment vertical="center"/>
    </xf>
    <xf numFmtId="0" fontId="42" fillId="27" borderId="13" xfId="0" applyFont="1" applyFill="1" applyBorder="1" applyAlignment="1">
      <alignment horizontal="left" vertical="center" wrapText="1"/>
    </xf>
    <xf numFmtId="0" fontId="42" fillId="4" borderId="13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  <xf numFmtId="0" fontId="42" fillId="4" borderId="17" xfId="0" applyFont="1" applyFill="1" applyBorder="1" applyAlignment="1">
      <alignment horizontal="left" vertical="center" wrapText="1"/>
    </xf>
    <xf numFmtId="0" fontId="28" fillId="27" borderId="43" xfId="0" applyFont="1" applyFill="1" applyBorder="1" applyAlignment="1">
      <alignment vertical="center" wrapText="1"/>
    </xf>
    <xf numFmtId="0" fontId="28" fillId="4" borderId="43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vertical="center" wrapText="1"/>
    </xf>
    <xf numFmtId="0" fontId="3" fillId="25" borderId="46" xfId="0" applyFont="1" applyFill="1" applyBorder="1" applyAlignment="1">
      <alignment wrapText="1"/>
    </xf>
    <xf numFmtId="0" fontId="36" fillId="25" borderId="46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4" borderId="5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8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vertical="center"/>
    </xf>
    <xf numFmtId="0" fontId="30" fillId="20" borderId="10" xfId="0" applyFont="1" applyFill="1" applyBorder="1" applyAlignment="1">
      <alignment horizontal="center" vertical="center"/>
    </xf>
    <xf numFmtId="0" fontId="30" fillId="20" borderId="12" xfId="0" applyFont="1" applyFill="1" applyBorder="1" applyAlignment="1">
      <alignment horizontal="center" vertical="center"/>
    </xf>
    <xf numFmtId="0" fontId="30" fillId="27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32" fillId="2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left" vertical="center" shrinkToFit="1"/>
    </xf>
    <xf numFmtId="0" fontId="33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shrinkToFit="1"/>
    </xf>
    <xf numFmtId="0" fontId="34" fillId="15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5" fillId="15" borderId="10" xfId="0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shrinkToFit="1"/>
    </xf>
    <xf numFmtId="0" fontId="3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shrinkToFit="1"/>
    </xf>
    <xf numFmtId="0" fontId="3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2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left" vertical="center" shrinkToFit="1"/>
    </xf>
    <xf numFmtId="0" fontId="29" fillId="2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8" fillId="20" borderId="10" xfId="0" applyFont="1" applyFill="1" applyBorder="1" applyAlignment="1">
      <alignment horizontal="left" vertical="center" shrinkToFit="1"/>
    </xf>
    <xf numFmtId="0" fontId="3" fillId="4" borderId="67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shrinkToFit="1"/>
    </xf>
    <xf numFmtId="0" fontId="33" fillId="8" borderId="31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29" fillId="8" borderId="4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20" borderId="78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vertical="center"/>
    </xf>
    <xf numFmtId="0" fontId="7" fillId="8" borderId="43" xfId="0" applyFont="1" applyFill="1" applyBorder="1" applyAlignment="1">
      <alignment horizontal="left" vertical="center"/>
    </xf>
    <xf numFmtId="0" fontId="8" fillId="8" borderId="78" xfId="0" applyFont="1" applyFill="1" applyBorder="1" applyAlignment="1">
      <alignment horizontal="left" vertical="center" shrinkToFit="1"/>
    </xf>
    <xf numFmtId="0" fontId="8" fillId="8" borderId="43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34" fillId="24" borderId="70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3" fillId="24" borderId="70" xfId="0" applyFont="1" applyFill="1" applyBorder="1" applyAlignment="1">
      <alignment horizontal="center" vertical="center"/>
    </xf>
    <xf numFmtId="0" fontId="33" fillId="24" borderId="72" xfId="0" applyFont="1" applyFill="1" applyBorder="1" applyAlignment="1">
      <alignment horizontal="center" vertical="center"/>
    </xf>
    <xf numFmtId="0" fontId="33" fillId="24" borderId="71" xfId="0" applyFont="1" applyFill="1" applyBorder="1" applyAlignment="1">
      <alignment horizontal="center" vertical="center"/>
    </xf>
    <xf numFmtId="0" fontId="33" fillId="24" borderId="79" xfId="0" applyFont="1" applyFill="1" applyBorder="1" applyAlignment="1">
      <alignment horizontal="center" vertical="center"/>
    </xf>
    <xf numFmtId="0" fontId="33" fillId="24" borderId="75" xfId="0" applyFont="1" applyFill="1" applyBorder="1" applyAlignment="1">
      <alignment horizontal="center" vertical="center"/>
    </xf>
    <xf numFmtId="0" fontId="29" fillId="24" borderId="70" xfId="0" applyFont="1" applyFill="1" applyBorder="1" applyAlignment="1">
      <alignment horizontal="left" vertical="center" shrinkToFit="1"/>
    </xf>
    <xf numFmtId="0" fontId="34" fillId="24" borderId="70" xfId="0" applyFont="1" applyFill="1" applyBorder="1" applyAlignment="1">
      <alignment horizontal="left" vertical="center"/>
    </xf>
    <xf numFmtId="0" fontId="34" fillId="24" borderId="73" xfId="0" applyFont="1" applyFill="1" applyBorder="1" applyAlignment="1">
      <alignment horizontal="center" vertical="center"/>
    </xf>
    <xf numFmtId="0" fontId="33" fillId="24" borderId="73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28" fillId="4" borderId="42" xfId="0" applyFont="1" applyFill="1" applyBorder="1" applyAlignment="1">
      <alignment vertical="center" wrapText="1"/>
    </xf>
    <xf numFmtId="0" fontId="3" fillId="28" borderId="11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0" fontId="5" fillId="28" borderId="13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/>
    </xf>
    <xf numFmtId="0" fontId="8" fillId="4" borderId="78" xfId="0" applyFont="1" applyFill="1" applyBorder="1" applyAlignment="1">
      <alignment horizontal="left" vertical="center" shrinkToFit="1"/>
    </xf>
    <xf numFmtId="0" fontId="33" fillId="0" borderId="80" xfId="0" applyFont="1" applyFill="1" applyBorder="1" applyAlignment="1">
      <alignment horizontal="center" vertical="center"/>
    </xf>
    <xf numFmtId="0" fontId="5" fillId="28" borderId="81" xfId="0" applyFont="1" applyFill="1" applyBorder="1" applyAlignment="1">
      <alignment vertical="center"/>
    </xf>
    <xf numFmtId="0" fontId="3" fillId="28" borderId="59" xfId="0" applyFont="1" applyFill="1" applyBorder="1" applyAlignment="1">
      <alignment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28" borderId="18" xfId="0" applyFont="1" applyFill="1" applyBorder="1" applyAlignment="1">
      <alignment vertical="center"/>
    </xf>
    <xf numFmtId="0" fontId="4" fillId="28" borderId="17" xfId="0" applyFont="1" applyFill="1" applyBorder="1" applyAlignment="1">
      <alignment vertical="center" wrapText="1"/>
    </xf>
    <xf numFmtId="2" fontId="7" fillId="8" borderId="78" xfId="0" applyNumberFormat="1" applyFont="1" applyFill="1" applyBorder="1" applyAlignment="1">
      <alignment vertical="center"/>
    </xf>
    <xf numFmtId="2" fontId="8" fillId="8" borderId="43" xfId="0" applyNumberFormat="1" applyFont="1" applyFill="1" applyBorder="1" applyAlignment="1">
      <alignment vertical="center"/>
    </xf>
    <xf numFmtId="2" fontId="7" fillId="8" borderId="11" xfId="0" applyNumberFormat="1" applyFont="1" applyFill="1" applyBorder="1" applyAlignment="1">
      <alignment horizontal="center" vertical="center"/>
    </xf>
    <xf numFmtId="2" fontId="7" fillId="8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30" fillId="20" borderId="10" xfId="0" applyNumberFormat="1" applyFont="1" applyFill="1" applyBorder="1" applyAlignment="1">
      <alignment horizontal="center" vertical="center"/>
    </xf>
    <xf numFmtId="2" fontId="30" fillId="20" borderId="12" xfId="0" applyNumberFormat="1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/>
    </xf>
    <xf numFmtId="2" fontId="30" fillId="20" borderId="43" xfId="0" applyNumberFormat="1" applyFont="1" applyFill="1" applyBorder="1" applyAlignment="1">
      <alignment horizontal="center" vertical="center"/>
    </xf>
    <xf numFmtId="2" fontId="30" fillId="8" borderId="11" xfId="0" applyNumberFormat="1" applyFont="1" applyFill="1" applyBorder="1" applyAlignment="1">
      <alignment vertical="center"/>
    </xf>
    <xf numFmtId="2" fontId="27" fillId="8" borderId="13" xfId="0" applyNumberFormat="1" applyFont="1" applyFill="1" applyBorder="1" applyAlignment="1">
      <alignment vertical="center" wrapText="1"/>
    </xf>
    <xf numFmtId="2" fontId="8" fillId="4" borderId="67" xfId="0" applyNumberFormat="1" applyFont="1" applyFill="1" applyBorder="1" applyAlignment="1">
      <alignment vertical="center" wrapText="1"/>
    </xf>
    <xf numFmtId="2" fontId="8" fillId="0" borderId="0" xfId="0" applyNumberFormat="1" applyFont="1" applyAlignment="1">
      <alignment/>
    </xf>
    <xf numFmtId="0" fontId="7" fillId="8" borderId="11" xfId="0" applyNumberFormat="1" applyFont="1" applyFill="1" applyBorder="1" applyAlignment="1">
      <alignment horizontal="center" vertical="center"/>
    </xf>
    <xf numFmtId="0" fontId="7" fillId="8" borderId="10" xfId="0" applyNumberFormat="1" applyFont="1" applyFill="1" applyBorder="1" applyAlignment="1">
      <alignment horizontal="center" vertical="center"/>
    </xf>
    <xf numFmtId="0" fontId="7" fillId="8" borderId="13" xfId="0" applyNumberFormat="1" applyFont="1" applyFill="1" applyBorder="1" applyAlignment="1">
      <alignment horizontal="center" vertical="center"/>
    </xf>
    <xf numFmtId="0" fontId="29" fillId="28" borderId="12" xfId="0" applyFont="1" applyFill="1" applyBorder="1" applyAlignment="1">
      <alignment horizontal="center" vertical="center"/>
    </xf>
    <xf numFmtId="0" fontId="29" fillId="28" borderId="13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vertical="center" wrapText="1"/>
    </xf>
    <xf numFmtId="0" fontId="8" fillId="4" borderId="42" xfId="0" applyFont="1" applyFill="1" applyBorder="1" applyAlignment="1">
      <alignment vertical="center" wrapText="1"/>
    </xf>
    <xf numFmtId="0" fontId="7" fillId="8" borderId="78" xfId="0" applyFont="1" applyFill="1" applyBorder="1" applyAlignment="1">
      <alignment vertical="center"/>
    </xf>
    <xf numFmtId="0" fontId="7" fillId="8" borderId="13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vertical="center"/>
    </xf>
    <xf numFmtId="0" fontId="27" fillId="8" borderId="13" xfId="0" applyFont="1" applyFill="1" applyBorder="1" applyAlignment="1">
      <alignment vertical="center" wrapText="1"/>
    </xf>
    <xf numFmtId="0" fontId="5" fillId="28" borderId="17" xfId="0" applyFont="1" applyFill="1" applyBorder="1" applyAlignment="1" quotePrefix="1">
      <alignment horizontal="center" vertical="center"/>
    </xf>
    <xf numFmtId="0" fontId="34" fillId="28" borderId="63" xfId="0" applyFont="1" applyFill="1" applyBorder="1" applyAlignment="1">
      <alignment horizontal="center" vertical="center"/>
    </xf>
    <xf numFmtId="0" fontId="34" fillId="28" borderId="63" xfId="0" applyFont="1" applyFill="1" applyBorder="1" applyAlignment="1" quotePrefix="1">
      <alignment horizontal="center" vertical="center"/>
    </xf>
    <xf numFmtId="0" fontId="5" fillId="28" borderId="11" xfId="0" applyFont="1" applyFill="1" applyBorder="1" applyAlignment="1">
      <alignment horizontal="center" vertical="center"/>
    </xf>
    <xf numFmtId="0" fontId="5" fillId="28" borderId="10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20" borderId="60" xfId="0" applyFont="1" applyFill="1" applyBorder="1" applyAlignment="1">
      <alignment horizontal="left" vertical="center" shrinkToFit="1"/>
    </xf>
    <xf numFmtId="0" fontId="29" fillId="17" borderId="76" xfId="0" applyFont="1" applyFill="1" applyBorder="1" applyAlignment="1">
      <alignment horizontal="left" vertical="center" shrinkToFit="1"/>
    </xf>
    <xf numFmtId="0" fontId="29" fillId="24" borderId="61" xfId="0" applyFont="1" applyFill="1" applyBorder="1" applyAlignment="1">
      <alignment horizontal="left" vertical="center" shrinkToFit="1"/>
    </xf>
    <xf numFmtId="0" fontId="29" fillId="0" borderId="62" xfId="0" applyFont="1" applyFill="1" applyBorder="1" applyAlignment="1">
      <alignment horizontal="left" vertical="center" shrinkToFit="1"/>
    </xf>
    <xf numFmtId="0" fontId="29" fillId="15" borderId="76" xfId="0" applyFont="1" applyFill="1" applyBorder="1" applyAlignment="1">
      <alignment horizontal="left" vertical="center" shrinkToFit="1"/>
    </xf>
    <xf numFmtId="0" fontId="3" fillId="25" borderId="0" xfId="0" applyFont="1" applyFill="1" applyBorder="1" applyAlignment="1">
      <alignment horizontal="left" vertical="center" shrinkToFit="1"/>
    </xf>
    <xf numFmtId="0" fontId="29" fillId="20" borderId="29" xfId="0" applyFont="1" applyFill="1" applyBorder="1" applyAlignment="1">
      <alignment horizontal="left" vertical="center" shrinkToFit="1"/>
    </xf>
    <xf numFmtId="0" fontId="29" fillId="24" borderId="29" xfId="0" applyFont="1" applyFill="1" applyBorder="1" applyAlignment="1">
      <alignment horizontal="left" vertical="center" shrinkToFit="1"/>
    </xf>
    <xf numFmtId="0" fontId="29" fillId="15" borderId="29" xfId="0" applyFont="1" applyFill="1" applyBorder="1" applyAlignment="1">
      <alignment horizontal="left" vertical="center" shrinkToFit="1"/>
    </xf>
    <xf numFmtId="0" fontId="34" fillId="24" borderId="70" xfId="0" applyFont="1" applyFill="1" applyBorder="1" applyAlignment="1">
      <alignment horizontal="left" vertical="center"/>
    </xf>
    <xf numFmtId="0" fontId="34" fillId="24" borderId="73" xfId="0" applyFont="1" applyFill="1" applyBorder="1" applyAlignment="1">
      <alignment horizontal="center" vertical="center"/>
    </xf>
    <xf numFmtId="0" fontId="29" fillId="24" borderId="70" xfId="0" applyFont="1" applyFill="1" applyBorder="1" applyAlignment="1">
      <alignment horizontal="left" vertical="center" shrinkToFit="1"/>
    </xf>
    <xf numFmtId="0" fontId="29" fillId="0" borderId="66" xfId="0" applyFont="1" applyFill="1" applyBorder="1" applyAlignment="1">
      <alignment horizontal="left" vertical="center" shrinkToFit="1"/>
    </xf>
    <xf numFmtId="0" fontId="34" fillId="24" borderId="70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3" fillId="24" borderId="7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29" fillId="0" borderId="6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9" fillId="4" borderId="10" xfId="0" applyFont="1" applyFill="1" applyBorder="1" applyAlignment="1">
      <alignment horizontal="left" vertical="center" shrinkToFit="1"/>
    </xf>
    <xf numFmtId="0" fontId="29" fillId="20" borderId="10" xfId="0" applyFont="1" applyFill="1" applyBorder="1" applyAlignment="1">
      <alignment horizontal="left" vertical="center" shrinkToFit="1"/>
    </xf>
    <xf numFmtId="0" fontId="29" fillId="24" borderId="10" xfId="0" applyFont="1" applyFill="1" applyBorder="1" applyAlignment="1">
      <alignment horizontal="left" vertical="center" shrinkToFit="1"/>
    </xf>
    <xf numFmtId="0" fontId="29" fillId="15" borderId="1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/>
    </xf>
    <xf numFmtId="0" fontId="33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shrinkToFit="1"/>
    </xf>
    <xf numFmtId="0" fontId="29" fillId="2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 vertical="center" shrinkToFit="1"/>
    </xf>
    <xf numFmtId="0" fontId="4" fillId="20" borderId="12" xfId="0" applyFont="1" applyFill="1" applyBorder="1" applyAlignment="1">
      <alignment/>
    </xf>
    <xf numFmtId="0" fontId="4" fillId="25" borderId="21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47" fillId="0" borderId="11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7" fillId="0" borderId="82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33" fillId="25" borderId="64" xfId="0" applyFont="1" applyFill="1" applyBorder="1" applyAlignment="1">
      <alignment horizontal="center" vertical="center"/>
    </xf>
    <xf numFmtId="0" fontId="33" fillId="25" borderId="65" xfId="0" applyFont="1" applyFill="1" applyBorder="1" applyAlignment="1">
      <alignment horizontal="center" vertical="center"/>
    </xf>
    <xf numFmtId="0" fontId="33" fillId="25" borderId="63" xfId="0" applyFont="1" applyFill="1" applyBorder="1" applyAlignment="1">
      <alignment horizontal="center" vertical="center"/>
    </xf>
    <xf numFmtId="0" fontId="5" fillId="3" borderId="36" xfId="78" applyFont="1" applyFill="1" applyBorder="1" applyAlignment="1" applyProtection="1">
      <alignment horizontal="left" vertical="center" wrapText="1"/>
      <protection/>
    </xf>
    <xf numFmtId="0" fontId="5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78" applyFont="1" applyFill="1" applyBorder="1" applyAlignment="1" applyProtection="1">
      <alignment horizontal="left" vertical="center" wrapText="1"/>
      <protection/>
    </xf>
    <xf numFmtId="0" fontId="0" fillId="3" borderId="40" xfId="78" applyFont="1" applyFill="1" applyBorder="1" applyAlignment="1" applyProtection="1">
      <alignment horizontal="left" vertical="center" wrapText="1"/>
      <protection/>
    </xf>
    <xf numFmtId="0" fontId="3" fillId="27" borderId="43" xfId="0" applyFont="1" applyFill="1" applyBorder="1" applyAlignment="1">
      <alignment horizontal="left" vertical="center"/>
    </xf>
    <xf numFmtId="0" fontId="29" fillId="27" borderId="13" xfId="0" applyFont="1" applyFill="1" applyBorder="1" applyAlignment="1">
      <alignment horizontal="left" vertical="center" wrapText="1"/>
    </xf>
    <xf numFmtId="0" fontId="5" fillId="27" borderId="13" xfId="0" applyFont="1" applyFill="1" applyBorder="1" applyAlignment="1">
      <alignment horizontal="left" vertical="center" wrapText="1"/>
    </xf>
    <xf numFmtId="0" fontId="33" fillId="24" borderId="40" xfId="0" applyFont="1" applyFill="1" applyBorder="1" applyAlignment="1">
      <alignment horizontal="center" vertical="center"/>
    </xf>
    <xf numFmtId="0" fontId="3" fillId="28" borderId="59" xfId="0" applyFont="1" applyFill="1" applyBorder="1" applyAlignment="1">
      <alignment vertical="center"/>
    </xf>
    <xf numFmtId="0" fontId="4" fillId="28" borderId="17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shrinkToFit="1"/>
    </xf>
    <xf numFmtId="0" fontId="3" fillId="27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wrapText="1"/>
    </xf>
    <xf numFmtId="0" fontId="37" fillId="3" borderId="12" xfId="78" applyFont="1" applyFill="1" applyBorder="1" applyAlignment="1" applyProtection="1">
      <alignment vertical="center" wrapText="1"/>
      <protection/>
    </xf>
    <xf numFmtId="0" fontId="1" fillId="3" borderId="12" xfId="78" applyFont="1" applyFill="1" applyBorder="1" applyAlignment="1" applyProtection="1">
      <alignment vertical="center" wrapText="1"/>
      <protection/>
    </xf>
    <xf numFmtId="0" fontId="1" fillId="26" borderId="12" xfId="78" applyFont="1" applyFill="1" applyBorder="1" applyAlignment="1" applyProtection="1">
      <alignment vertical="center" wrapText="1"/>
      <protection/>
    </xf>
    <xf numFmtId="0" fontId="1" fillId="0" borderId="12" xfId="78" applyFont="1" applyFill="1" applyBorder="1" applyAlignment="1" applyProtection="1">
      <alignment vertical="center" wrapText="1"/>
      <protection/>
    </xf>
    <xf numFmtId="0" fontId="1" fillId="0" borderId="54" xfId="78" applyFont="1" applyFill="1" applyBorder="1" applyAlignment="1" applyProtection="1">
      <alignment vertical="center" wrapText="1"/>
      <protection/>
    </xf>
    <xf numFmtId="0" fontId="37" fillId="26" borderId="58" xfId="78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3" fillId="25" borderId="45" xfId="0" applyFont="1" applyFill="1" applyBorder="1" applyAlignment="1">
      <alignment horizontal="left" vertical="center" wrapText="1"/>
    </xf>
    <xf numFmtId="0" fontId="0" fillId="25" borderId="46" xfId="0" applyFill="1" applyBorder="1" applyAlignment="1">
      <alignment/>
    </xf>
    <xf numFmtId="0" fontId="34" fillId="25" borderId="64" xfId="0" applyFont="1" applyFill="1" applyBorder="1" applyAlignment="1">
      <alignment horizontal="center" vertical="center"/>
    </xf>
    <xf numFmtId="0" fontId="34" fillId="25" borderId="63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3" fillId="25" borderId="80" xfId="0" applyFont="1" applyFill="1" applyBorder="1" applyAlignment="1">
      <alignment horizontal="center" vertical="center"/>
    </xf>
    <xf numFmtId="0" fontId="29" fillId="25" borderId="66" xfId="0" applyFont="1" applyFill="1" applyBorder="1" applyAlignment="1">
      <alignment horizontal="left" vertical="center" shrinkToFit="1"/>
    </xf>
    <xf numFmtId="0" fontId="29" fillId="25" borderId="6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6" fillId="0" borderId="38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2" fillId="20" borderId="6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1" fillId="0" borderId="13" xfId="79" applyFont="1" applyFill="1" applyBorder="1" applyAlignment="1" applyProtection="1">
      <alignment vertical="center" wrapText="1"/>
      <protection/>
    </xf>
    <xf numFmtId="0" fontId="33" fillId="0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32" fillId="20" borderId="6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3" fillId="25" borderId="56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3" fillId="20" borderId="29" xfId="0" applyFont="1" applyFill="1" applyBorder="1" applyAlignment="1">
      <alignment horizontal="center" vertical="center"/>
    </xf>
    <xf numFmtId="0" fontId="33" fillId="20" borderId="32" xfId="0" applyFont="1" applyFill="1" applyBorder="1" applyAlignment="1">
      <alignment horizontal="center" vertical="center"/>
    </xf>
    <xf numFmtId="0" fontId="33" fillId="20" borderId="47" xfId="0" applyFont="1" applyFill="1" applyBorder="1" applyAlignment="1">
      <alignment horizontal="center" vertical="center"/>
    </xf>
    <xf numFmtId="0" fontId="33" fillId="20" borderId="29" xfId="0" applyFont="1" applyFill="1" applyBorder="1" applyAlignment="1">
      <alignment horizontal="left" vertical="center" shrinkToFit="1"/>
    </xf>
    <xf numFmtId="0" fontId="34" fillId="20" borderId="32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5" fillId="17" borderId="76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7" fillId="20" borderId="50" xfId="0" applyFont="1" applyFill="1" applyBorder="1" applyAlignment="1">
      <alignment horizontal="center" vertical="center"/>
    </xf>
    <xf numFmtId="0" fontId="7" fillId="20" borderId="41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7" fillId="20" borderId="65" xfId="0" applyFont="1" applyFill="1" applyBorder="1" applyAlignment="1">
      <alignment horizontal="center" vertical="center"/>
    </xf>
    <xf numFmtId="0" fontId="7" fillId="20" borderId="67" xfId="0" applyFont="1" applyFill="1" applyBorder="1" applyAlignment="1">
      <alignment horizontal="center" vertical="center"/>
    </xf>
    <xf numFmtId="0" fontId="5" fillId="20" borderId="38" xfId="0" applyFont="1" applyFill="1" applyBorder="1" applyAlignment="1">
      <alignment horizontal="center" vertical="center"/>
    </xf>
    <xf numFmtId="0" fontId="5" fillId="20" borderId="50" xfId="0" applyFont="1" applyFill="1" applyBorder="1" applyAlignment="1">
      <alignment horizontal="center" vertical="center"/>
    </xf>
    <xf numFmtId="0" fontId="5" fillId="20" borderId="41" xfId="0" applyFont="1" applyFill="1" applyBorder="1" applyAlignment="1">
      <alignment horizontal="center" vertical="center"/>
    </xf>
    <xf numFmtId="0" fontId="5" fillId="20" borderId="4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horizontal="center" vertical="center"/>
    </xf>
    <xf numFmtId="0" fontId="34" fillId="0" borderId="30" xfId="0" applyFont="1" applyFill="1" applyBorder="1" applyAlignment="1" quotePrefix="1">
      <alignment horizontal="center" vertical="center"/>
    </xf>
    <xf numFmtId="0" fontId="5" fillId="2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29" fillId="0" borderId="4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2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29" fillId="20" borderId="42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/>
    </xf>
    <xf numFmtId="0" fontId="7" fillId="0" borderId="45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" fillId="0" borderId="12" xfId="76" applyFont="1" applyFill="1" applyBorder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29" fillId="2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" fillId="0" borderId="12" xfId="76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9" fillId="20" borderId="43" xfId="0" applyFont="1" applyFill="1" applyBorder="1" applyAlignment="1">
      <alignment horizontal="center" vertical="center"/>
    </xf>
    <xf numFmtId="0" fontId="1" fillId="0" borderId="12" xfId="7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54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5" fillId="0" borderId="63" xfId="0" applyFont="1" applyFill="1" applyBorder="1" applyAlignment="1">
      <alignment horizontal="left" vertical="center" wrapText="1"/>
    </xf>
    <xf numFmtId="0" fontId="5" fillId="2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5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29" fillId="0" borderId="56" xfId="0" applyFont="1" applyFill="1" applyBorder="1" applyAlignment="1">
      <alignment horizontal="center" vertical="center"/>
    </xf>
    <xf numFmtId="0" fontId="32" fillId="20" borderId="5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3" xfId="76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/>
    </xf>
    <xf numFmtId="0" fontId="4" fillId="20" borderId="5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4" fillId="4" borderId="29" xfId="0" applyFont="1" applyFill="1" applyBorder="1" applyAlignment="1">
      <alignment horizontal="left" vertical="center"/>
    </xf>
    <xf numFmtId="0" fontId="34" fillId="4" borderId="32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0" fontId="33" fillId="4" borderId="34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left" vertical="center" shrinkToFit="1"/>
    </xf>
    <xf numFmtId="0" fontId="38" fillId="4" borderId="32" xfId="0" applyFont="1" applyFill="1" applyBorder="1" applyAlignment="1">
      <alignment horizontal="left" vertical="center" wrapText="1"/>
    </xf>
    <xf numFmtId="0" fontId="34" fillId="4" borderId="70" xfId="0" applyFont="1" applyFill="1" applyBorder="1" applyAlignment="1">
      <alignment horizontal="left" vertical="center"/>
    </xf>
    <xf numFmtId="0" fontId="34" fillId="4" borderId="73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3" fillId="4" borderId="72" xfId="0" applyFont="1" applyFill="1" applyBorder="1" applyAlignment="1">
      <alignment horizontal="center" vertical="center"/>
    </xf>
    <xf numFmtId="0" fontId="33" fillId="4" borderId="73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29" fillId="4" borderId="70" xfId="0" applyFont="1" applyFill="1" applyBorder="1" applyAlignment="1">
      <alignment horizontal="left" vertical="center" shrinkToFit="1"/>
    </xf>
    <xf numFmtId="0" fontId="38" fillId="4" borderId="73" xfId="0" applyFont="1" applyFill="1" applyBorder="1" applyAlignment="1">
      <alignment horizontal="left" vertical="center" wrapText="1"/>
    </xf>
    <xf numFmtId="0" fontId="34" fillId="4" borderId="29" xfId="0" applyFont="1" applyFill="1" applyBorder="1" applyAlignment="1">
      <alignment horizontal="center" vertical="center"/>
    </xf>
    <xf numFmtId="0" fontId="34" fillId="4" borderId="30" xfId="0" applyFont="1" applyFill="1" applyBorder="1" applyAlignment="1">
      <alignment horizontal="center" vertical="center"/>
    </xf>
    <xf numFmtId="0" fontId="33" fillId="4" borderId="47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left" vertical="center" wrapText="1"/>
    </xf>
    <xf numFmtId="0" fontId="33" fillId="23" borderId="29" xfId="0" applyFont="1" applyFill="1" applyBorder="1" applyAlignment="1">
      <alignment horizontal="center" vertical="center"/>
    </xf>
    <xf numFmtId="0" fontId="33" fillId="23" borderId="30" xfId="0" applyFont="1" applyFill="1" applyBorder="1" applyAlignment="1">
      <alignment horizontal="center" vertical="center"/>
    </xf>
    <xf numFmtId="0" fontId="33" fillId="23" borderId="31" xfId="0" applyFont="1" applyFill="1" applyBorder="1" applyAlignment="1">
      <alignment horizontal="center" vertical="center"/>
    </xf>
    <xf numFmtId="0" fontId="33" fillId="23" borderId="32" xfId="0" applyFont="1" applyFill="1" applyBorder="1" applyAlignment="1">
      <alignment horizontal="center" vertical="center"/>
    </xf>
    <xf numFmtId="0" fontId="33" fillId="23" borderId="33" xfId="0" applyFont="1" applyFill="1" applyBorder="1" applyAlignment="1">
      <alignment horizontal="center" vertical="center"/>
    </xf>
    <xf numFmtId="0" fontId="33" fillId="23" borderId="34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left" vertical="center" shrinkToFit="1"/>
    </xf>
    <xf numFmtId="0" fontId="29" fillId="23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38" fillId="23" borderId="29" xfId="0" applyFont="1" applyFill="1" applyBorder="1" applyAlignment="1">
      <alignment horizontal="center" vertical="center"/>
    </xf>
    <xf numFmtId="0" fontId="38" fillId="23" borderId="30" xfId="0" applyFont="1" applyFill="1" applyBorder="1" applyAlignment="1">
      <alignment horizontal="center" vertical="center"/>
    </xf>
    <xf numFmtId="0" fontId="38" fillId="23" borderId="70" xfId="0" applyFont="1" applyFill="1" applyBorder="1" applyAlignment="1">
      <alignment horizontal="center" vertical="center"/>
    </xf>
    <xf numFmtId="0" fontId="38" fillId="23" borderId="72" xfId="0" applyFont="1" applyFill="1" applyBorder="1" applyAlignment="1">
      <alignment horizontal="center" vertical="center"/>
    </xf>
    <xf numFmtId="0" fontId="38" fillId="23" borderId="73" xfId="0" applyFont="1" applyFill="1" applyBorder="1" applyAlignment="1">
      <alignment horizontal="center" vertical="center"/>
    </xf>
    <xf numFmtId="0" fontId="38" fillId="23" borderId="31" xfId="0" applyFont="1" applyFill="1" applyBorder="1" applyAlignment="1">
      <alignment horizontal="center" vertical="center"/>
    </xf>
    <xf numFmtId="0" fontId="38" fillId="23" borderId="32" xfId="0" applyFont="1" applyFill="1" applyBorder="1" applyAlignment="1">
      <alignment horizontal="center" vertical="center"/>
    </xf>
    <xf numFmtId="0" fontId="38" fillId="23" borderId="33" xfId="0" applyFont="1" applyFill="1" applyBorder="1" applyAlignment="1">
      <alignment horizontal="center" vertical="center"/>
    </xf>
    <xf numFmtId="0" fontId="38" fillId="23" borderId="34" xfId="0" applyFont="1" applyFill="1" applyBorder="1" applyAlignment="1">
      <alignment horizontal="center" vertical="center"/>
    </xf>
    <xf numFmtId="0" fontId="38" fillId="23" borderId="61" xfId="0" applyFont="1" applyFill="1" applyBorder="1" applyAlignment="1">
      <alignment horizontal="left" vertical="center" shrinkToFit="1"/>
    </xf>
    <xf numFmtId="0" fontId="38" fillId="23" borderId="32" xfId="0" applyFont="1" applyFill="1" applyBorder="1" applyAlignment="1">
      <alignment horizontal="left" vertical="center" wrapText="1"/>
    </xf>
    <xf numFmtId="0" fontId="44" fillId="4" borderId="70" xfId="0" applyFont="1" applyFill="1" applyBorder="1" applyAlignment="1">
      <alignment horizontal="center" vertical="center"/>
    </xf>
    <xf numFmtId="0" fontId="44" fillId="4" borderId="71" xfId="0" applyFont="1" applyFill="1" applyBorder="1" applyAlignment="1">
      <alignment horizontal="center" vertical="center"/>
    </xf>
    <xf numFmtId="0" fontId="38" fillId="4" borderId="70" xfId="0" applyFont="1" applyFill="1" applyBorder="1" applyAlignment="1">
      <alignment horizontal="center" vertical="center"/>
    </xf>
    <xf numFmtId="0" fontId="38" fillId="4" borderId="72" xfId="0" applyFont="1" applyFill="1" applyBorder="1" applyAlignment="1">
      <alignment horizontal="center" vertical="center"/>
    </xf>
    <xf numFmtId="0" fontId="38" fillId="4" borderId="71" xfId="0" applyFont="1" applyFill="1" applyBorder="1" applyAlignment="1">
      <alignment horizontal="center" vertical="center"/>
    </xf>
    <xf numFmtId="0" fontId="38" fillId="4" borderId="73" xfId="0" applyFont="1" applyFill="1" applyBorder="1" applyAlignment="1">
      <alignment horizontal="center" vertical="center"/>
    </xf>
    <xf numFmtId="0" fontId="38" fillId="4" borderId="75" xfId="0" applyFont="1" applyFill="1" applyBorder="1" applyAlignment="1">
      <alignment horizontal="center" vertical="center"/>
    </xf>
    <xf numFmtId="0" fontId="44" fillId="15" borderId="73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/>
    </xf>
    <xf numFmtId="0" fontId="0" fillId="0" borderId="41" xfId="0" applyFill="1" applyBorder="1" applyAlignment="1">
      <alignment wrapText="1"/>
    </xf>
    <xf numFmtId="0" fontId="44" fillId="4" borderId="29" xfId="0" applyFont="1" applyFill="1" applyBorder="1" applyAlignment="1">
      <alignment horizontal="left" vertical="center" shrinkToFit="1"/>
    </xf>
    <xf numFmtId="0" fontId="44" fillId="4" borderId="32" xfId="0" applyFont="1" applyFill="1" applyBorder="1" applyAlignment="1">
      <alignment horizontal="left" vertical="center" wrapText="1"/>
    </xf>
    <xf numFmtId="0" fontId="4" fillId="23" borderId="20" xfId="0" applyFont="1" applyFill="1" applyBorder="1" applyAlignment="1">
      <alignment horizontal="center" vertical="center"/>
    </xf>
    <xf numFmtId="0" fontId="29" fillId="20" borderId="81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left" vertical="center" shrinkToFit="1"/>
    </xf>
    <xf numFmtId="0" fontId="29" fillId="0" borderId="60" xfId="0" applyFont="1" applyFill="1" applyBorder="1" applyAlignment="1">
      <alignment horizontal="left" vertical="center" shrinkToFit="1"/>
    </xf>
    <xf numFmtId="0" fontId="29" fillId="0" borderId="73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5" fillId="25" borderId="71" xfId="0" applyFont="1" applyFill="1" applyBorder="1" applyAlignment="1">
      <alignment horizontal="left" vertical="center" wrapText="1"/>
    </xf>
    <xf numFmtId="0" fontId="5" fillId="15" borderId="30" xfId="0" applyFont="1" applyFill="1" applyBorder="1" applyAlignment="1">
      <alignment horizontal="left" vertical="center" wrapText="1"/>
    </xf>
    <xf numFmtId="0" fontId="5" fillId="24" borderId="71" xfId="0" applyFont="1" applyFill="1" applyBorder="1" applyAlignment="1">
      <alignment horizontal="left" vertical="center" wrapText="1"/>
    </xf>
    <xf numFmtId="0" fontId="5" fillId="24" borderId="30" xfId="0" applyFont="1" applyFill="1" applyBorder="1" applyAlignment="1">
      <alignment horizontal="left" vertical="center" wrapText="1"/>
    </xf>
    <xf numFmtId="0" fontId="29" fillId="23" borderId="34" xfId="0" applyFont="1" applyFill="1" applyBorder="1" applyAlignment="1">
      <alignment horizontal="left" vertical="center" wrapText="1"/>
    </xf>
    <xf numFmtId="0" fontId="1" fillId="0" borderId="12" xfId="76" applyFill="1" applyBorder="1" applyAlignment="1">
      <alignment wrapText="1"/>
    </xf>
    <xf numFmtId="0" fontId="3" fillId="0" borderId="48" xfId="0" applyFont="1" applyFill="1" applyBorder="1" applyAlignment="1">
      <alignment vertical="center"/>
    </xf>
    <xf numFmtId="0" fontId="3" fillId="0" borderId="41" xfId="76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54" xfId="0" applyFont="1" applyFill="1" applyBorder="1" applyAlignment="1">
      <alignment horizontal="center" vertical="center"/>
    </xf>
    <xf numFmtId="0" fontId="4" fillId="20" borderId="55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37" fillId="0" borderId="12" xfId="76" applyFont="1" applyFill="1" applyBorder="1" applyAlignment="1">
      <alignment vertical="center" wrapText="1"/>
    </xf>
    <xf numFmtId="0" fontId="54" fillId="25" borderId="0" xfId="0" applyFont="1" applyFill="1" applyBorder="1" applyAlignment="1">
      <alignment/>
    </xf>
    <xf numFmtId="0" fontId="54" fillId="25" borderId="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center" vertical="center"/>
    </xf>
    <xf numFmtId="0" fontId="29" fillId="20" borderId="58" xfId="0" applyFont="1" applyFill="1" applyBorder="1" applyAlignment="1" quotePrefix="1">
      <alignment horizontal="center" vertical="center"/>
    </xf>
    <xf numFmtId="0" fontId="29" fillId="20" borderId="17" xfId="0" applyFont="1" applyFill="1" applyBorder="1" applyAlignment="1" quotePrefix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20" borderId="16" xfId="0" applyFont="1" applyFill="1" applyBorder="1" applyAlignment="1" quotePrefix="1">
      <alignment horizontal="center" vertical="center"/>
    </xf>
    <xf numFmtId="0" fontId="29" fillId="20" borderId="82" xfId="0" applyFont="1" applyFill="1" applyBorder="1" applyAlignment="1">
      <alignment horizontal="center" vertical="center"/>
    </xf>
    <xf numFmtId="0" fontId="29" fillId="20" borderId="7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shrinkToFit="1"/>
    </xf>
    <xf numFmtId="0" fontId="1" fillId="0" borderId="36" xfId="76" applyFill="1" applyBorder="1" applyAlignment="1" applyProtection="1">
      <alignment horizontal="left" vertical="center" wrapText="1"/>
      <protection/>
    </xf>
    <xf numFmtId="0" fontId="1" fillId="0" borderId="12" xfId="76" applyFill="1" applyBorder="1" applyAlignment="1">
      <alignment horizontal="left" vertical="center"/>
    </xf>
    <xf numFmtId="0" fontId="1" fillId="0" borderId="12" xfId="76" applyFont="1" applyFill="1" applyBorder="1" applyAlignment="1">
      <alignment horizontal="left" vertical="center" wrapText="1"/>
    </xf>
    <xf numFmtId="0" fontId="58" fillId="0" borderId="12" xfId="76" applyFont="1" applyFill="1" applyBorder="1" applyAlignment="1">
      <alignment horizontal="left" vertical="center" wrapText="1"/>
    </xf>
    <xf numFmtId="0" fontId="1" fillId="0" borderId="12" xfId="76" applyFill="1" applyBorder="1" applyAlignment="1" applyProtection="1">
      <alignment horizontal="left" vertical="center" wrapText="1"/>
      <protection/>
    </xf>
    <xf numFmtId="0" fontId="1" fillId="0" borderId="12" xfId="76" applyFont="1" applyFill="1" applyBorder="1" applyAlignment="1">
      <alignment horizontal="left" vertical="center"/>
    </xf>
    <xf numFmtId="0" fontId="58" fillId="0" borderId="12" xfId="76" applyFont="1" applyFill="1" applyBorder="1" applyAlignment="1">
      <alignment horizontal="left" vertical="center"/>
    </xf>
    <xf numFmtId="0" fontId="1" fillId="0" borderId="13" xfId="76" applyFill="1" applyBorder="1" applyAlignment="1">
      <alignment horizontal="left" vertical="center"/>
    </xf>
    <xf numFmtId="0" fontId="1" fillId="0" borderId="17" xfId="76" applyFill="1" applyBorder="1" applyAlignment="1">
      <alignment horizontal="left" vertical="center"/>
    </xf>
    <xf numFmtId="0" fontId="1" fillId="0" borderId="49" xfId="76" applyFill="1" applyBorder="1" applyAlignment="1">
      <alignment vertical="center"/>
    </xf>
    <xf numFmtId="0" fontId="1" fillId="0" borderId="12" xfId="76" applyFill="1" applyBorder="1" applyAlignment="1">
      <alignment vertical="center"/>
    </xf>
    <xf numFmtId="0" fontId="1" fillId="0" borderId="12" xfId="76" applyFont="1" applyFill="1" applyBorder="1" applyAlignment="1">
      <alignment vertical="center"/>
    </xf>
    <xf numFmtId="0" fontId="1" fillId="0" borderId="38" xfId="76" applyFill="1" applyBorder="1" applyAlignment="1">
      <alignment/>
    </xf>
    <xf numFmtId="0" fontId="1" fillId="0" borderId="13" xfId="76" applyFill="1" applyBorder="1" applyAlignment="1">
      <alignment/>
    </xf>
    <xf numFmtId="0" fontId="1" fillId="0" borderId="13" xfId="76" applyFill="1" applyBorder="1" applyAlignment="1">
      <alignment wrapText="1"/>
    </xf>
    <xf numFmtId="0" fontId="1" fillId="0" borderId="28" xfId="76" applyFill="1" applyBorder="1" applyAlignment="1">
      <alignment wrapText="1"/>
    </xf>
    <xf numFmtId="0" fontId="1" fillId="0" borderId="38" xfId="76" applyFill="1" applyBorder="1" applyAlignment="1">
      <alignment horizontal="left" vertical="center"/>
    </xf>
    <xf numFmtId="0" fontId="1" fillId="0" borderId="38" xfId="76" applyFont="1" applyFill="1" applyBorder="1" applyAlignment="1">
      <alignment horizontal="left" vertical="center"/>
    </xf>
    <xf numFmtId="0" fontId="1" fillId="0" borderId="17" xfId="76" applyFill="1" applyBorder="1" applyAlignment="1">
      <alignment vertical="center"/>
    </xf>
    <xf numFmtId="0" fontId="1" fillId="0" borderId="52" xfId="76" applyFill="1" applyBorder="1" applyAlignment="1">
      <alignment horizontal="left" vertical="center"/>
    </xf>
    <xf numFmtId="0" fontId="1" fillId="0" borderId="43" xfId="76" applyFill="1" applyBorder="1" applyAlignment="1">
      <alignment horizontal="left" vertical="center"/>
    </xf>
    <xf numFmtId="0" fontId="1" fillId="0" borderId="59" xfId="76" applyFill="1" applyBorder="1" applyAlignment="1">
      <alignment vertical="center"/>
    </xf>
    <xf numFmtId="0" fontId="1" fillId="0" borderId="83" xfId="76" applyFill="1" applyBorder="1" applyAlignment="1">
      <alignment horizontal="left" vertical="center"/>
    </xf>
    <xf numFmtId="0" fontId="1" fillId="0" borderId="42" xfId="76" applyFill="1" applyBorder="1" applyAlignment="1">
      <alignment horizontal="left" vertical="center"/>
    </xf>
    <xf numFmtId="0" fontId="1" fillId="0" borderId="12" xfId="76" applyFill="1" applyBorder="1" applyAlignment="1">
      <alignment vertical="center" wrapText="1"/>
    </xf>
    <xf numFmtId="0" fontId="1" fillId="0" borderId="13" xfId="76" applyFill="1" applyBorder="1" applyAlignment="1" applyProtection="1">
      <alignment vertical="center" wrapText="1"/>
      <protection/>
    </xf>
    <xf numFmtId="0" fontId="1" fillId="0" borderId="13" xfId="76" applyFont="1" applyFill="1" applyBorder="1" applyAlignment="1" applyProtection="1">
      <alignment vertical="center" wrapText="1"/>
      <protection/>
    </xf>
    <xf numFmtId="0" fontId="1" fillId="0" borderId="10" xfId="76" applyFill="1" applyBorder="1" applyAlignment="1">
      <alignment vertical="center" wrapText="1"/>
    </xf>
    <xf numFmtId="0" fontId="1" fillId="0" borderId="42" xfId="76" applyFill="1" applyBorder="1" applyAlignment="1" applyProtection="1">
      <alignment vertical="center" wrapText="1"/>
      <protection/>
    </xf>
    <xf numFmtId="0" fontId="1" fillId="0" borderId="55" xfId="76" applyFill="1" applyBorder="1" applyAlignment="1" applyProtection="1">
      <alignment vertical="center" wrapText="1"/>
      <protection/>
    </xf>
    <xf numFmtId="0" fontId="1" fillId="0" borderId="41" xfId="76" applyFill="1" applyBorder="1" applyAlignment="1">
      <alignment vertical="center" wrapText="1"/>
    </xf>
    <xf numFmtId="0" fontId="1" fillId="0" borderId="13" xfId="76" applyFill="1" applyBorder="1" applyAlignment="1">
      <alignment vertical="center" wrapText="1"/>
    </xf>
    <xf numFmtId="0" fontId="1" fillId="0" borderId="17" xfId="76" applyFill="1" applyBorder="1" applyAlignment="1">
      <alignment vertical="center" wrapText="1"/>
    </xf>
    <xf numFmtId="0" fontId="1" fillId="0" borderId="17" xfId="76" applyFill="1" applyBorder="1" applyAlignment="1" applyProtection="1">
      <alignment vertical="center" wrapText="1"/>
      <protection/>
    </xf>
    <xf numFmtId="0" fontId="33" fillId="20" borderId="32" xfId="0" applyFont="1" applyFill="1" applyBorder="1" applyAlignment="1">
      <alignment horizontal="left" vertical="center" wrapText="1"/>
    </xf>
    <xf numFmtId="0" fontId="33" fillId="20" borderId="7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33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33" fillId="20" borderId="27" xfId="0" applyFont="1" applyFill="1" applyBorder="1" applyAlignment="1">
      <alignment horizontal="left" vertical="center" wrapText="1"/>
    </xf>
    <xf numFmtId="0" fontId="29" fillId="17" borderId="75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8" fillId="4" borderId="75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wrapText="1"/>
    </xf>
    <xf numFmtId="0" fontId="4" fillId="0" borderId="59" xfId="0" applyFont="1" applyFill="1" applyBorder="1" applyAlignment="1">
      <alignment horizontal="left" vertical="center" wrapText="1"/>
    </xf>
    <xf numFmtId="0" fontId="3" fillId="25" borderId="33" xfId="0" applyFont="1" applyFill="1" applyBorder="1" applyAlignment="1">
      <alignment wrapText="1"/>
    </xf>
    <xf numFmtId="0" fontId="36" fillId="25" borderId="69" xfId="0" applyFont="1" applyFill="1" applyBorder="1" applyAlignment="1">
      <alignment wrapText="1"/>
    </xf>
    <xf numFmtId="0" fontId="0" fillId="0" borderId="45" xfId="0" applyBorder="1" applyAlignment="1">
      <alignment/>
    </xf>
    <xf numFmtId="0" fontId="0" fillId="0" borderId="45" xfId="0" applyFont="1" applyFill="1" applyBorder="1" applyAlignment="1">
      <alignment vertical="center"/>
    </xf>
    <xf numFmtId="0" fontId="53" fillId="0" borderId="7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vertical="center" wrapText="1"/>
    </xf>
    <xf numFmtId="0" fontId="33" fillId="20" borderId="13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46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49" fillId="0" borderId="46" xfId="0" applyFont="1" applyFill="1" applyBorder="1" applyAlignment="1">
      <alignment wrapText="1"/>
    </xf>
    <xf numFmtId="0" fontId="3" fillId="0" borderId="46" xfId="0" applyFont="1" applyFill="1" applyBorder="1" applyAlignment="1">
      <alignment/>
    </xf>
    <xf numFmtId="0" fontId="3" fillId="0" borderId="46" xfId="0" applyFont="1" applyFill="1" applyBorder="1" applyAlignment="1">
      <alignment vertical="center"/>
    </xf>
    <xf numFmtId="0" fontId="3" fillId="0" borderId="79" xfId="0" applyFont="1" applyBorder="1" applyAlignment="1">
      <alignment wrapText="1"/>
    </xf>
    <xf numFmtId="0" fontId="3" fillId="0" borderId="77" xfId="0" applyFont="1" applyBorder="1" applyAlignment="1">
      <alignment wrapText="1"/>
    </xf>
    <xf numFmtId="0" fontId="36" fillId="25" borderId="33" xfId="0" applyFont="1" applyFill="1" applyBorder="1" applyAlignment="1">
      <alignment wrapText="1"/>
    </xf>
    <xf numFmtId="0" fontId="38" fillId="4" borderId="7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0" fillId="25" borderId="0" xfId="0" applyFill="1" applyBorder="1" applyAlignment="1">
      <alignment horizontal="left" vertical="center"/>
    </xf>
    <xf numFmtId="0" fontId="0" fillId="4" borderId="33" xfId="0" applyFill="1" applyBorder="1" applyAlignment="1">
      <alignment vertical="top" wrapText="1"/>
    </xf>
    <xf numFmtId="0" fontId="32" fillId="20" borderId="84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" fillId="0" borderId="12" xfId="76" applyFont="1" applyFill="1" applyBorder="1" applyAlignment="1">
      <alignment horizontal="left" vertical="center"/>
    </xf>
    <xf numFmtId="0" fontId="1" fillId="0" borderId="58" xfId="76" applyFill="1" applyBorder="1" applyAlignment="1">
      <alignment horizontal="left" vertical="center"/>
    </xf>
    <xf numFmtId="0" fontId="36" fillId="25" borderId="81" xfId="0" applyFont="1" applyFill="1" applyBorder="1" applyAlignment="1">
      <alignment horizontal="center"/>
    </xf>
    <xf numFmtId="0" fontId="36" fillId="25" borderId="22" xfId="0" applyFont="1" applyFill="1" applyBorder="1" applyAlignment="1">
      <alignment horizontal="center"/>
    </xf>
    <xf numFmtId="0" fontId="36" fillId="25" borderId="85" xfId="0" applyFont="1" applyFill="1" applyBorder="1" applyAlignment="1">
      <alignment horizontal="center"/>
    </xf>
    <xf numFmtId="0" fontId="36" fillId="25" borderId="47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33" fillId="4" borderId="85" xfId="0" applyFont="1" applyFill="1" applyBorder="1" applyAlignment="1">
      <alignment vertical="top" wrapText="1"/>
    </xf>
    <xf numFmtId="0" fontId="38" fillId="23" borderId="85" xfId="0" applyFont="1" applyFill="1" applyBorder="1" applyAlignment="1">
      <alignment horizontal="left" vertical="center" wrapText="1"/>
    </xf>
    <xf numFmtId="0" fontId="43" fillId="23" borderId="33" xfId="0" applyFont="1" applyFill="1" applyBorder="1" applyAlignment="1">
      <alignment/>
    </xf>
    <xf numFmtId="0" fontId="32" fillId="20" borderId="85" xfId="0" applyFont="1" applyFill="1" applyBorder="1" applyAlignment="1">
      <alignment horizontal="left" vertical="center" wrapText="1"/>
    </xf>
    <xf numFmtId="0" fontId="0" fillId="0" borderId="61" xfId="0" applyBorder="1" applyAlignment="1">
      <alignment/>
    </xf>
    <xf numFmtId="0" fontId="33" fillId="0" borderId="85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0" fontId="39" fillId="0" borderId="85" xfId="0" applyFont="1" applyFill="1" applyBorder="1" applyAlignment="1">
      <alignment vertical="center"/>
    </xf>
    <xf numFmtId="0" fontId="39" fillId="0" borderId="33" xfId="0" applyFont="1" applyFill="1" applyBorder="1" applyAlignment="1">
      <alignment vertical="center"/>
    </xf>
    <xf numFmtId="0" fontId="48" fillId="0" borderId="85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vertical="center"/>
    </xf>
    <xf numFmtId="0" fontId="39" fillId="0" borderId="42" xfId="0" applyFont="1" applyFill="1" applyBorder="1" applyAlignment="1">
      <alignment vertical="center"/>
    </xf>
    <xf numFmtId="0" fontId="38" fillId="4" borderId="85" xfId="0" applyFont="1" applyFill="1" applyBorder="1" applyAlignment="1">
      <alignment horizontal="left" vertical="center" wrapText="1"/>
    </xf>
    <xf numFmtId="0" fontId="43" fillId="4" borderId="33" xfId="0" applyFont="1" applyFill="1" applyBorder="1" applyAlignment="1">
      <alignment/>
    </xf>
    <xf numFmtId="0" fontId="33" fillId="4" borderId="86" xfId="0" applyFont="1" applyFill="1" applyBorder="1" applyAlignment="1">
      <alignment vertical="top" wrapText="1"/>
    </xf>
    <xf numFmtId="0" fontId="0" fillId="4" borderId="74" xfId="0" applyFill="1" applyBorder="1" applyAlignment="1">
      <alignment vertical="top" wrapText="1"/>
    </xf>
    <xf numFmtId="0" fontId="29" fillId="20" borderId="86" xfId="0" applyFont="1" applyFill="1" applyBorder="1" applyAlignment="1">
      <alignment horizontal="left" vertical="center" shrinkToFit="1"/>
    </xf>
    <xf numFmtId="0" fontId="29" fillId="20" borderId="74" xfId="0" applyFont="1" applyFill="1" applyBorder="1" applyAlignment="1">
      <alignment horizontal="left" vertical="center" shrinkToFit="1"/>
    </xf>
    <xf numFmtId="0" fontId="29" fillId="20" borderId="84" xfId="0" applyFont="1" applyFill="1" applyBorder="1" applyAlignment="1">
      <alignment horizontal="left" vertical="center" shrinkToFit="1"/>
    </xf>
    <xf numFmtId="0" fontId="29" fillId="20" borderId="26" xfId="0" applyFont="1" applyFill="1" applyBorder="1" applyAlignment="1">
      <alignment horizontal="left" vertical="center" shrinkToFit="1"/>
    </xf>
    <xf numFmtId="0" fontId="0" fillId="0" borderId="33" xfId="0" applyBorder="1" applyAlignment="1">
      <alignment/>
    </xf>
    <xf numFmtId="0" fontId="39" fillId="0" borderId="87" xfId="0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0" fontId="33" fillId="20" borderId="85" xfId="0" applyFont="1" applyFill="1" applyBorder="1" applyAlignment="1">
      <alignment horizontal="left" vertical="center" wrapText="1"/>
    </xf>
    <xf numFmtId="0" fontId="33" fillId="20" borderId="33" xfId="0" applyFont="1" applyFill="1" applyBorder="1" applyAlignment="1">
      <alignment horizontal="left" vertical="center" wrapText="1"/>
    </xf>
    <xf numFmtId="0" fontId="38" fillId="4" borderId="86" xfId="0" applyFont="1" applyFill="1" applyBorder="1" applyAlignment="1">
      <alignment horizontal="left" vertical="center" wrapText="1"/>
    </xf>
    <xf numFmtId="0" fontId="43" fillId="4" borderId="74" xfId="0" applyFont="1" applyFill="1" applyBorder="1" applyAlignment="1">
      <alignment/>
    </xf>
    <xf numFmtId="0" fontId="4" fillId="0" borderId="78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" fillId="25" borderId="85" xfId="0" applyFont="1" applyFill="1" applyBorder="1" applyAlignment="1">
      <alignment horizontal="center" vertical="center"/>
    </xf>
    <xf numFmtId="0" fontId="3" fillId="25" borderId="47" xfId="0" applyFont="1" applyFill="1" applyBorder="1" applyAlignment="1">
      <alignment horizontal="center" vertical="center"/>
    </xf>
    <xf numFmtId="0" fontId="4" fillId="20" borderId="75" xfId="0" applyFont="1" applyFill="1" applyBorder="1" applyAlignment="1">
      <alignment horizontal="center" vertical="center" textRotation="90"/>
    </xf>
    <xf numFmtId="0" fontId="4" fillId="0" borderId="8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29" fillId="20" borderId="14" xfId="0" applyFont="1" applyFill="1" applyBorder="1" applyAlignment="1">
      <alignment horizontal="center" vertical="center" textRotation="90" wrapText="1"/>
    </xf>
    <xf numFmtId="0" fontId="4" fillId="0" borderId="25" xfId="0" applyFont="1" applyBorder="1" applyAlignment="1">
      <alignment/>
    </xf>
    <xf numFmtId="0" fontId="33" fillId="17" borderId="86" xfId="0" applyFont="1" applyFill="1" applyBorder="1" applyAlignment="1">
      <alignment horizontal="left" vertical="center" wrapText="1"/>
    </xf>
    <xf numFmtId="0" fontId="0" fillId="17" borderId="74" xfId="0" applyFill="1" applyBorder="1" applyAlignment="1">
      <alignment/>
    </xf>
    <xf numFmtId="0" fontId="29" fillId="20" borderId="75" xfId="0" applyFont="1" applyFill="1" applyBorder="1" applyAlignment="1">
      <alignment horizontal="left" vertical="center" wrapText="1"/>
    </xf>
    <xf numFmtId="0" fontId="0" fillId="0" borderId="80" xfId="0" applyBorder="1" applyAlignment="1">
      <alignment wrapText="1"/>
    </xf>
    <xf numFmtId="0" fontId="0" fillId="0" borderId="27" xfId="0" applyBorder="1" applyAlignment="1">
      <alignment wrapText="1"/>
    </xf>
    <xf numFmtId="0" fontId="29" fillId="20" borderId="73" xfId="0" applyFont="1" applyFill="1" applyBorder="1" applyAlignment="1">
      <alignment horizontal="left" vertical="center" wrapText="1"/>
    </xf>
    <xf numFmtId="0" fontId="0" fillId="0" borderId="67" xfId="0" applyBorder="1" applyAlignment="1">
      <alignment/>
    </xf>
    <xf numFmtId="0" fontId="0" fillId="0" borderId="28" xfId="0" applyBorder="1" applyAlignment="1">
      <alignment/>
    </xf>
    <xf numFmtId="0" fontId="29" fillId="20" borderId="70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29" fillId="20" borderId="55" xfId="0" applyFont="1" applyFill="1" applyBorder="1" applyAlignment="1">
      <alignment horizontal="center" vertical="center" textRotation="90" wrapText="1"/>
    </xf>
    <xf numFmtId="0" fontId="4" fillId="0" borderId="28" xfId="0" applyFont="1" applyBorder="1" applyAlignment="1">
      <alignment/>
    </xf>
    <xf numFmtId="0" fontId="5" fillId="20" borderId="73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/>
    </xf>
    <xf numFmtId="0" fontId="3" fillId="0" borderId="28" xfId="0" applyFont="1" applyBorder="1" applyAlignment="1">
      <alignment/>
    </xf>
    <xf numFmtId="0" fontId="32" fillId="21" borderId="85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4" fillId="0" borderId="70" xfId="0" applyFont="1" applyFill="1" applyBorder="1" applyAlignment="1">
      <alignment horizontal="left" vertical="center" wrapText="1"/>
    </xf>
    <xf numFmtId="0" fontId="0" fillId="0" borderId="64" xfId="0" applyBorder="1" applyAlignment="1">
      <alignment/>
    </xf>
    <xf numFmtId="0" fontId="0" fillId="0" borderId="23" xfId="0" applyBorder="1" applyAlignment="1">
      <alignment/>
    </xf>
    <xf numFmtId="0" fontId="4" fillId="0" borderId="73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textRotation="90" wrapText="1"/>
    </xf>
    <xf numFmtId="0" fontId="4" fillId="23" borderId="87" xfId="0" applyFont="1" applyFill="1" applyBorder="1" applyAlignment="1">
      <alignment horizontal="center" vertical="center"/>
    </xf>
    <xf numFmtId="0" fontId="0" fillId="23" borderId="20" xfId="0" applyFill="1" applyBorder="1" applyAlignment="1">
      <alignment/>
    </xf>
    <xf numFmtId="0" fontId="0" fillId="23" borderId="39" xfId="0" applyFill="1" applyBorder="1" applyAlignment="1">
      <alignment/>
    </xf>
    <xf numFmtId="0" fontId="33" fillId="15" borderId="85" xfId="0" applyFont="1" applyFill="1" applyBorder="1" applyAlignment="1">
      <alignment horizontal="left" vertical="center" wrapText="1"/>
    </xf>
    <xf numFmtId="0" fontId="33" fillId="24" borderId="87" xfId="0" applyFont="1" applyFill="1" applyBorder="1" applyAlignment="1">
      <alignment vertical="top" wrapText="1"/>
    </xf>
    <xf numFmtId="0" fontId="0" fillId="24" borderId="39" xfId="0" applyFill="1" applyBorder="1" applyAlignment="1">
      <alignment vertical="top" wrapText="1"/>
    </xf>
    <xf numFmtId="0" fontId="33" fillId="24" borderId="85" xfId="0" applyFont="1" applyFill="1" applyBorder="1" applyAlignment="1">
      <alignment horizontal="left" vertical="center" wrapText="1"/>
    </xf>
    <xf numFmtId="0" fontId="33" fillId="15" borderId="86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4" fillId="24" borderId="8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67" xfId="0" applyBorder="1" applyAlignment="1">
      <alignment wrapText="1"/>
    </xf>
    <xf numFmtId="0" fontId="0" fillId="0" borderId="28" xfId="0" applyBorder="1" applyAlignment="1">
      <alignment wrapText="1"/>
    </xf>
    <xf numFmtId="0" fontId="39" fillId="8" borderId="82" xfId="0" applyFont="1" applyFill="1" applyBorder="1" applyAlignment="1">
      <alignment vertical="center"/>
    </xf>
    <xf numFmtId="0" fontId="39" fillId="8" borderId="51" xfId="0" applyFont="1" applyFill="1" applyBorder="1" applyAlignment="1">
      <alignment vertical="center"/>
    </xf>
    <xf numFmtId="0" fontId="29" fillId="20" borderId="70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3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20" borderId="86" xfId="0" applyFont="1" applyFill="1" applyBorder="1" applyAlignment="1">
      <alignment horizontal="left" vertical="center" shrinkToFit="1"/>
    </xf>
    <xf numFmtId="0" fontId="29" fillId="20" borderId="74" xfId="0" applyFont="1" applyFill="1" applyBorder="1" applyAlignment="1">
      <alignment horizontal="left" vertical="center" shrinkToFit="1"/>
    </xf>
    <xf numFmtId="0" fontId="29" fillId="20" borderId="84" xfId="0" applyFont="1" applyFill="1" applyBorder="1" applyAlignment="1">
      <alignment horizontal="left" vertical="center" shrinkToFit="1"/>
    </xf>
    <xf numFmtId="0" fontId="29" fillId="20" borderId="26" xfId="0" applyFont="1" applyFill="1" applyBorder="1" applyAlignment="1">
      <alignment horizontal="left" vertical="center" shrinkToFit="1"/>
    </xf>
    <xf numFmtId="0" fontId="33" fillId="8" borderId="82" xfId="0" applyFont="1" applyFill="1" applyBorder="1" applyAlignment="1">
      <alignment horizontal="left" vertical="center" wrapText="1"/>
    </xf>
    <xf numFmtId="0" fontId="33" fillId="8" borderId="51" xfId="0" applyFont="1" applyFill="1" applyBorder="1" applyAlignment="1">
      <alignment horizontal="left" vertical="center" wrapText="1"/>
    </xf>
    <xf numFmtId="0" fontId="33" fillId="8" borderId="6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2" fillId="20" borderId="10" xfId="0" applyFont="1" applyFill="1" applyBorder="1" applyAlignment="1">
      <alignment horizontal="left" vertical="center" wrapText="1"/>
    </xf>
    <xf numFmtId="0" fontId="33" fillId="24" borderId="86" xfId="0" applyFont="1" applyFill="1" applyBorder="1" applyAlignment="1">
      <alignment horizontal="left" vertical="center" wrapText="1"/>
    </xf>
    <xf numFmtId="0" fontId="0" fillId="24" borderId="74" xfId="0" applyFill="1" applyBorder="1" applyAlignment="1">
      <alignment/>
    </xf>
    <xf numFmtId="0" fontId="33" fillId="15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8" fillId="2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39" fillId="0" borderId="10" xfId="0" applyFont="1" applyFill="1" applyBorder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29" fillId="3" borderId="12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left" vertical="center" wrapText="1"/>
    </xf>
    <xf numFmtId="0" fontId="29" fillId="3" borderId="85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33" fillId="24" borderId="87" xfId="0" applyFont="1" applyFill="1" applyBorder="1" applyAlignment="1">
      <alignment vertical="top" wrapText="1"/>
    </xf>
    <xf numFmtId="0" fontId="33" fillId="8" borderId="82" xfId="0" applyFont="1" applyFill="1" applyBorder="1" applyAlignment="1">
      <alignment horizontal="left" vertical="center" wrapText="1"/>
    </xf>
    <xf numFmtId="0" fontId="33" fillId="8" borderId="51" xfId="0" applyFont="1" applyFill="1" applyBorder="1" applyAlignment="1">
      <alignment horizontal="left" vertical="center" wrapText="1"/>
    </xf>
    <xf numFmtId="0" fontId="33" fillId="8" borderId="62" xfId="0" applyFont="1" applyFill="1" applyBorder="1" applyAlignment="1">
      <alignment horizontal="left" vertical="center" wrapText="1"/>
    </xf>
    <xf numFmtId="0" fontId="33" fillId="24" borderId="86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top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perhivatkozás_KERET_TANTERV-4_2011_04_06" xfId="77"/>
    <cellStyle name="Hiperhivatkozás_KERET_TANTERV-4_2011_04_06_BA_PSZ_2011_munkaanyag_V3.3" xfId="78"/>
    <cellStyle name="Hiperhivatkozás_KERET_TANTERV-4_2011_04_06_ÚJ_BA_PSZ_2011_optanterv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Followed Hyperlink" xfId="93"/>
    <cellStyle name="Neutral" xfId="94"/>
    <cellStyle name="Normál 2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5B" TargetMode="External" /><Relationship Id="rId7" Type="http://schemas.openxmlformats.org/officeDocument/2006/relationships/hyperlink" Target="http://tantargy.uni-corvinus.hu/4OG33NAK08B" TargetMode="External" /><Relationship Id="rId8" Type="http://schemas.openxmlformats.org/officeDocument/2006/relationships/hyperlink" Target="http://tantargy.uni-corvinus.hu/2ME43NCV02B" TargetMode="External" /><Relationship Id="rId9" Type="http://schemas.openxmlformats.org/officeDocument/2006/relationships/hyperlink" Target="http://tantargy.uni-corvinus.hu/2GF26NBV02B" TargetMode="External" /><Relationship Id="rId10" Type="http://schemas.openxmlformats.org/officeDocument/2006/relationships/hyperlink" Target="http://tantargy.uni-corvinus.hu/2GF26NDK01B" TargetMode="External" /><Relationship Id="rId11" Type="http://schemas.openxmlformats.org/officeDocument/2006/relationships/hyperlink" Target="http://tantargy.uni-corvinus.hu/2GF26NAV04B" TargetMode="External" /><Relationship Id="rId12" Type="http://schemas.openxmlformats.org/officeDocument/2006/relationships/hyperlink" Target="http://tantargy.uni-corvinus.hu/2GF26NAV05B" TargetMode="External" /><Relationship Id="rId13" Type="http://schemas.openxmlformats.org/officeDocument/2006/relationships/hyperlink" Target="http://tantargy.uni-corvinus.hu/2VL60NCV02B" TargetMode="External" /><Relationship Id="rId14" Type="http://schemas.openxmlformats.org/officeDocument/2006/relationships/hyperlink" Target="http://tantargy.uni-corvinus.hu/2SZ31NCV01B" TargetMode="External" /><Relationship Id="rId15" Type="http://schemas.openxmlformats.org/officeDocument/2006/relationships/hyperlink" Target="http://tantargy.uni-corvinus.hu/2VL60NCV01B" TargetMode="External" /><Relationship Id="rId16" Type="http://schemas.openxmlformats.org/officeDocument/2006/relationships/hyperlink" Target="http://tantargy.uni-corvinus.hu/2SZ31NDV04B" TargetMode="External" /><Relationship Id="rId17" Type="http://schemas.openxmlformats.org/officeDocument/2006/relationships/hyperlink" Target="http://tantargy.uni-corvinus.hu/2SZ31NDV05B" TargetMode="External" /><Relationship Id="rId18" Type="http://schemas.openxmlformats.org/officeDocument/2006/relationships/hyperlink" Target="http://tantargy.uni-corvinus.hu/2SZ31NDV06B" TargetMode="External" /><Relationship Id="rId19" Type="http://schemas.openxmlformats.org/officeDocument/2006/relationships/hyperlink" Target="http://tantargy.uni-corvinus.hu/2IR32NAV01B" TargetMode="External" /><Relationship Id="rId20" Type="http://schemas.openxmlformats.org/officeDocument/2006/relationships/hyperlink" Target="http://tantargy.uni-corvinus.hu/2MF44NDK07B" TargetMode="External" /><Relationship Id="rId21" Type="http://schemas.openxmlformats.org/officeDocument/2006/relationships/hyperlink" Target="http://tantargy.uni-corvinus.hu/4MA12NAV37B" TargetMode="External" /><Relationship Id="rId22" Type="http://schemas.openxmlformats.org/officeDocument/2006/relationships/hyperlink" Target="http://tantargy.uni-corvinus.hu/4MA12NAV36B" TargetMode="External" /><Relationship Id="rId23" Type="http://schemas.openxmlformats.org/officeDocument/2006/relationships/hyperlink" Target="http://tantargy.uni-corvinus.hu/4OG33NAV14B" TargetMode="External" /><Relationship Id="rId24" Type="http://schemas.openxmlformats.org/officeDocument/2006/relationships/hyperlink" Target="http://tantargy.uni-corvinus.hu/4OG33NAK09B" TargetMode="External" /><Relationship Id="rId25" Type="http://schemas.openxmlformats.org/officeDocument/2006/relationships/hyperlink" Target="http://tantargy.uni-corvinus.hu/2DS91NDK05B" TargetMode="External" /><Relationship Id="rId26" Type="http://schemas.openxmlformats.org/officeDocument/2006/relationships/hyperlink" Target="http://tantargy.uni-corvinus.hu/2DS91NDK03B" TargetMode="External" /><Relationship Id="rId27" Type="http://schemas.openxmlformats.org/officeDocument/2006/relationships/hyperlink" Target="http://tantargy.uni-corvinus.hu/2DS91NDK02B" TargetMode="External" /><Relationship Id="rId28" Type="http://schemas.openxmlformats.org/officeDocument/2006/relationships/hyperlink" Target="http://tantargy.uni-corvinus.hu/2DS91NDK04B" TargetMode="External" /><Relationship Id="rId29" Type="http://schemas.openxmlformats.org/officeDocument/2006/relationships/hyperlink" Target="http://tantargy.uni-corvinus.hu/2DS91NDK01B" TargetMode="External" /><Relationship Id="rId30" Type="http://schemas.openxmlformats.org/officeDocument/2006/relationships/hyperlink" Target="http://tantargy.uni-corvinus.hu/2DS91NBK02B" TargetMode="External" /><Relationship Id="rId31" Type="http://schemas.openxmlformats.org/officeDocument/2006/relationships/hyperlink" Target="http://tantargy.uni-corvinus.hu/2DS91NBK04B" TargetMode="External" /><Relationship Id="rId32" Type="http://schemas.openxmlformats.org/officeDocument/2006/relationships/hyperlink" Target="http://tantargy.uni-corvinus.hu/2JK22NCV01B" TargetMode="External" /><Relationship Id="rId33" Type="http://schemas.openxmlformats.org/officeDocument/2006/relationships/hyperlink" Target="http://tantargy.uni-corvinus.hu/4MA12NAK46B" TargetMode="External" /><Relationship Id="rId34" Type="http://schemas.openxmlformats.org/officeDocument/2006/relationships/hyperlink" Target="http://tantargy.uni-corvinus.hu/4MI25NAK02B" TargetMode="External" /><Relationship Id="rId35" Type="http://schemas.openxmlformats.org/officeDocument/2006/relationships/hyperlink" Target="http://tantargy.uni-corvinus.hu/2SZ31NAK03B" TargetMode="External" /><Relationship Id="rId36" Type="http://schemas.openxmlformats.org/officeDocument/2006/relationships/hyperlink" Target="http://tantargy.uni-corvinus.hu/2VL60NBK01B" TargetMode="External" /><Relationship Id="rId37" Type="http://schemas.openxmlformats.org/officeDocument/2006/relationships/hyperlink" Target="http://tantargy.uni-corvinus.hu/2VL60NBK09B" TargetMode="External" /><Relationship Id="rId38" Type="http://schemas.openxmlformats.org/officeDocument/2006/relationships/hyperlink" Target="http://tantargy.uni-corvinus.hu/4MA12NAK47B" TargetMode="External" /><Relationship Id="rId39" Type="http://schemas.openxmlformats.org/officeDocument/2006/relationships/hyperlink" Target="http://tantargy.uni-corvinus.hu/4MA23NAK02B" TargetMode="External" /><Relationship Id="rId40" Type="http://schemas.openxmlformats.org/officeDocument/2006/relationships/hyperlink" Target="http://tantargy.uni-corvinus.hu/2MA41NAK01B" TargetMode="External" /><Relationship Id="rId41" Type="http://schemas.openxmlformats.org/officeDocument/2006/relationships/hyperlink" Target="http://tantargy.uni-corvinus.hu/2MF44NBK01B" TargetMode="External" /><Relationship Id="rId42" Type="http://schemas.openxmlformats.org/officeDocument/2006/relationships/hyperlink" Target="http://tantargy.uni-corvinus.hu/2VE81NGK14B" TargetMode="External" /><Relationship Id="rId43" Type="http://schemas.openxmlformats.org/officeDocument/2006/relationships/hyperlink" Target="http://tantargy.uni-corvinus.hu/4PU51NAK01B" TargetMode="External" /><Relationship Id="rId44" Type="http://schemas.openxmlformats.org/officeDocument/2006/relationships/hyperlink" Target="http://tantargy.uni-corvinus.hu/4OP13NAK20B" TargetMode="External" /><Relationship Id="rId45" Type="http://schemas.openxmlformats.org/officeDocument/2006/relationships/hyperlink" Target="http://tantargy.uni-corvinus.hu/4ST14NAK02B" TargetMode="External" /><Relationship Id="rId46" Type="http://schemas.openxmlformats.org/officeDocument/2006/relationships/hyperlink" Target="http://tantargy.uni-corvinus.hu/2SA53NAK01B" TargetMode="External" /><Relationship Id="rId47" Type="http://schemas.openxmlformats.org/officeDocument/2006/relationships/hyperlink" Target="http://tantargy.uni-corvinus.hu/4ST14NAK05B" TargetMode="External" /><Relationship Id="rId48" Type="http://schemas.openxmlformats.org/officeDocument/2006/relationships/hyperlink" Target="http://tantargy.uni-corvinus.hu/2JO11NAK02B" TargetMode="External" /><Relationship Id="rId49" Type="http://schemas.openxmlformats.org/officeDocument/2006/relationships/hyperlink" Target="http://tantargy.uni-corvinus.hu/7PE20NAK09B" TargetMode="External" /><Relationship Id="rId50" Type="http://schemas.openxmlformats.org/officeDocument/2006/relationships/hyperlink" Target="http://tantargy.uni-corvinus.hu/2BE52NAK01B" TargetMode="External" /><Relationship Id="rId51" Type="http://schemas.openxmlformats.org/officeDocument/2006/relationships/hyperlink" Target="http://tantargy.uni-corvinus.hu/2DS91NAK03B" TargetMode="External" /><Relationship Id="rId52" Type="http://schemas.openxmlformats.org/officeDocument/2006/relationships/hyperlink" Target="http://tantargy.uni-corvinus.hu/4PU51NAK03B" TargetMode="External" /><Relationship Id="rId53" Type="http://schemas.openxmlformats.org/officeDocument/2006/relationships/hyperlink" Target="http://tantargy.uni-corvinus.hu/2PU51NBK01B" TargetMode="External" /><Relationship Id="rId54" Type="http://schemas.openxmlformats.org/officeDocument/2006/relationships/hyperlink" Target="http://tantargy.uni-corvinus.hu/2SA53NCK04B" TargetMode="External" /><Relationship Id="rId55" Type="http://schemas.openxmlformats.org/officeDocument/2006/relationships/hyperlink" Target="http://tantargy.uni-corvinus.hu/2BE52NCK01B" TargetMode="External" /><Relationship Id="rId56" Type="http://schemas.openxmlformats.org/officeDocument/2006/relationships/hyperlink" Target="http://tantargy.uni-corvinus.hu/2PU51NBK02B" TargetMode="External" /><Relationship Id="rId57" Type="http://schemas.openxmlformats.org/officeDocument/2006/relationships/hyperlink" Target="http://tantargy.uni-corvinus.hu/2SA53NCK07B" TargetMode="External" /><Relationship Id="rId58" Type="http://schemas.openxmlformats.org/officeDocument/2006/relationships/hyperlink" Target="http://tantargy.uni-corvinus.hu/2VL60NBK03B" TargetMode="External" /><Relationship Id="rId59" Type="http://schemas.openxmlformats.org/officeDocument/2006/relationships/hyperlink" Target="http://tantargy.uni-corvinus.hu/2SA53NCK09B" TargetMode="External" /><Relationship Id="rId60" Type="http://schemas.openxmlformats.org/officeDocument/2006/relationships/hyperlink" Target="http://tantargy.uni-corvinus.hu/2VL60NBK05B" TargetMode="External" /><Relationship Id="rId61" Type="http://schemas.openxmlformats.org/officeDocument/2006/relationships/hyperlink" Target="http://tantargy.uni-corvinus.hu/2JO11NAK07B" TargetMode="External" /><Relationship Id="rId62" Type="http://schemas.openxmlformats.org/officeDocument/2006/relationships/hyperlink" Target="http://tantargy.uni-corvinus.hu/2BE52NCK06B" TargetMode="External" /><Relationship Id="rId63" Type="http://schemas.openxmlformats.org/officeDocument/2006/relationships/hyperlink" Target="http://tantargy.uni-corvinus.hu/2SA53NCK10B" TargetMode="External" /><Relationship Id="rId64" Type="http://schemas.openxmlformats.org/officeDocument/2006/relationships/hyperlink" Target="http://tantargy.uni-corvinus.hu/2KG23NBK02B" TargetMode="External" /><Relationship Id="rId65" Type="http://schemas.openxmlformats.org/officeDocument/2006/relationships/hyperlink" Target="http://tantargy.uni-corvinus.hu/4MA23NAK12B" TargetMode="External" /><Relationship Id="rId66" Type="http://schemas.openxmlformats.org/officeDocument/2006/relationships/hyperlink" Target="http://tantargy.uni-corvinus.hu/2GF26NBK01B" TargetMode="External" /><Relationship Id="rId67" Type="http://schemas.openxmlformats.org/officeDocument/2006/relationships/hyperlink" Target="http://tantargy.uni-corvinus.hu/2SP72NAK01B" TargetMode="External" /><Relationship Id="rId68" Type="http://schemas.openxmlformats.org/officeDocument/2006/relationships/hyperlink" Target="http://tantargy.uni-corvinus.hu/2IR32NAK07B" TargetMode="External" /><Relationship Id="rId69" Type="http://schemas.openxmlformats.org/officeDocument/2006/relationships/hyperlink" Target="http://tantargy.uni-corvinus.hu/4VG32NAK02B" TargetMode="External" /><Relationship Id="rId70" Type="http://schemas.openxmlformats.org/officeDocument/2006/relationships/hyperlink" Target="http://tantargy.uni-corvinus.hu/7GT02NDV04B" TargetMode="External" /><Relationship Id="rId71" Type="http://schemas.openxmlformats.org/officeDocument/2006/relationships/hyperlink" Target="http://tantargy.uni-corvinus.hu/7FI01NDV04B" TargetMode="External" /><Relationship Id="rId72" Type="http://schemas.openxmlformats.org/officeDocument/2006/relationships/hyperlink" Target="http://tantargy.uni-corvinus.hu/7FI01NDV05B" TargetMode="External" /><Relationship Id="rId73" Type="http://schemas.openxmlformats.org/officeDocument/2006/relationships/hyperlink" Target="http://tantargy.uni-corvinus.hu/7SO30NDV15B" TargetMode="External" /><Relationship Id="rId74" Type="http://schemas.openxmlformats.org/officeDocument/2006/relationships/hyperlink" Target="http://tantargy.uni-corvinus.hu/7PO10NDV08B" TargetMode="External" /><Relationship Id="rId75" Type="http://schemas.openxmlformats.org/officeDocument/2006/relationships/hyperlink" Target="http://tantargy.uni-corvinus.hu/2JO11NAK05B" TargetMode="External" /><Relationship Id="rId76" Type="http://schemas.openxmlformats.org/officeDocument/2006/relationships/hyperlink" Target="http://tantargy.uni-corvinus.hu/4PU51NAK05B" TargetMode="External" /><Relationship Id="rId77" Type="http://schemas.openxmlformats.org/officeDocument/2006/relationships/hyperlink" Target="http://tantargy.uni-corvinus.hu/4PU51NAK06B" TargetMode="External" /><Relationship Id="rId78" Type="http://schemas.openxmlformats.org/officeDocument/2006/relationships/hyperlink" Target="http://tantargy.uni-corvinus.hu/2BE52NDK01B" TargetMode="External" /><Relationship Id="rId79" Type="http://schemas.openxmlformats.org/officeDocument/2006/relationships/hyperlink" Target="http://tantargy.uni-corvinus.hu/2BE52NDK04B" TargetMode="External" /><Relationship Id="rId80" Type="http://schemas.openxmlformats.org/officeDocument/2006/relationships/hyperlink" Target="http://tantargy.uni-corvinus.hu/2BE52NDK05B" TargetMode="External" /><Relationship Id="rId81" Type="http://schemas.openxmlformats.org/officeDocument/2006/relationships/hyperlink" Target="http://tantargy.uni-corvinus.hu/2PU51NDK01B" TargetMode="External" /><Relationship Id="rId82" Type="http://schemas.openxmlformats.org/officeDocument/2006/relationships/hyperlink" Target="http://tantargy.uni-corvinus.hu/2SZ53NDK01B" TargetMode="External" /><Relationship Id="rId83" Type="http://schemas.openxmlformats.org/officeDocument/2006/relationships/hyperlink" Target="http://tantargy.uni-corvinus.hu/2SZ53NDK05B" TargetMode="External" /><Relationship Id="rId84" Type="http://schemas.openxmlformats.org/officeDocument/2006/relationships/hyperlink" Target="http://tantargy.uni-corvinus.hu/2SZ53NDK02B" TargetMode="External" /><Relationship Id="rId85" Type="http://schemas.openxmlformats.org/officeDocument/2006/relationships/hyperlink" Target="http://tantargy.uni-corvinus.hu/2BE52NDV05B" TargetMode="External" /><Relationship Id="rId86" Type="http://schemas.openxmlformats.org/officeDocument/2006/relationships/hyperlink" Target="http://tantargy.uni-corvinus.hu/2SA53NDK01B" TargetMode="External" /><Relationship Id="rId87" Type="http://schemas.openxmlformats.org/officeDocument/2006/relationships/hyperlink" Target="http://tantargy.uni-corvinus.hu/2SZ53NDK04B" TargetMode="External" /><Relationship Id="rId88" Type="http://schemas.openxmlformats.org/officeDocument/2006/relationships/hyperlink" Target="http://tantargy.uni-corvinus.hu/2BE52NDV04B" TargetMode="External" /><Relationship Id="rId89" Type="http://schemas.openxmlformats.org/officeDocument/2006/relationships/hyperlink" Target="http://tantargy.uni-corvinus.hu/2SA53NDK01B" TargetMode="External" /><Relationship Id="rId90" Type="http://schemas.openxmlformats.org/officeDocument/2006/relationships/hyperlink" Target="http://tantargy.uni-corvinus.hu/2SZ53NDK01B" TargetMode="External" /><Relationship Id="rId91" Type="http://schemas.openxmlformats.org/officeDocument/2006/relationships/hyperlink" Target="http://tantargy.uni-corvinus.hu/2SZ53NDK05B" TargetMode="External" /><Relationship Id="rId92" Type="http://schemas.openxmlformats.org/officeDocument/2006/relationships/hyperlink" Target="http://tantargy.uni-corvinus.hu/2SZ53NDK04B" TargetMode="External" /><Relationship Id="rId93" Type="http://schemas.openxmlformats.org/officeDocument/2006/relationships/hyperlink" Target="http://tantargy.uni-corvinus.hu/2SZ53NDK02B" TargetMode="External" /><Relationship Id="rId94" Type="http://schemas.openxmlformats.org/officeDocument/2006/relationships/hyperlink" Target="http://tantargy.uni-corvinus.hu/2PU51NDK01B" TargetMode="External" /><Relationship Id="rId95" Type="http://schemas.openxmlformats.org/officeDocument/2006/relationships/hyperlink" Target="http://tantargy.uni-corvinus.hu/4PU51NAK05B" TargetMode="External" /><Relationship Id="rId96" Type="http://schemas.openxmlformats.org/officeDocument/2006/relationships/hyperlink" Target="http://tantargy.uni-corvinus.hu/4PU51NAK06B" TargetMode="External" /><Relationship Id="rId97" Type="http://schemas.openxmlformats.org/officeDocument/2006/relationships/hyperlink" Target="http://tantargy.uni-corvinus.hu/2BE52NDK01B" TargetMode="External" /><Relationship Id="rId98" Type="http://schemas.openxmlformats.org/officeDocument/2006/relationships/hyperlink" Target="http://tantargy.uni-corvinus.hu/2BE52NDK04B" TargetMode="External" /><Relationship Id="rId99" Type="http://schemas.openxmlformats.org/officeDocument/2006/relationships/hyperlink" Target="http://tantargy.uni-corvinus.hu/2BE52NDK05B" TargetMode="External" /><Relationship Id="rId100" Type="http://schemas.openxmlformats.org/officeDocument/2006/relationships/hyperlink" Target="http://tantargy.uni-corvinus.hu/4GP02NCV02B" TargetMode="External" /><Relationship Id="rId101" Type="http://schemas.openxmlformats.org/officeDocument/2006/relationships/hyperlink" Target="http://tantargy.uni-corvinus.hu/2KV71NCK03B" TargetMode="External" /><Relationship Id="rId102" Type="http://schemas.openxmlformats.org/officeDocument/2006/relationships/hyperlink" Target="http://tantargy.uni-corvinus.hu/2KA21NAV02B" TargetMode="External" /><Relationship Id="rId103" Type="http://schemas.openxmlformats.org/officeDocument/2006/relationships/hyperlink" Target="http://tantargy.uni-corvinus.hu/2SZ74NCK07B" TargetMode="External" /><Relationship Id="rId104" Type="http://schemas.openxmlformats.org/officeDocument/2006/relationships/hyperlink" Target="http://tantargy.uni-corvinus.hu/2JO11NAV01B" TargetMode="External" /><Relationship Id="rId105" Type="http://schemas.openxmlformats.org/officeDocument/2006/relationships/hyperlink" Target="http://tantargy.uni-corvinus.hu/2JO11NAV02B" TargetMode="External" /><Relationship Id="rId106" Type="http://schemas.openxmlformats.org/officeDocument/2006/relationships/hyperlink" Target="http://tantargy.uni-corvinus.hu/4EL22NAV05B" TargetMode="External" /><Relationship Id="rId107" Type="http://schemas.openxmlformats.org/officeDocument/2006/relationships/hyperlink" Target="http://tantargy.uni-corvinus.hu/2VE81NAV01B" TargetMode="External" /><Relationship Id="rId108" Type="http://schemas.openxmlformats.org/officeDocument/2006/relationships/hyperlink" Target="http://tantargy.uni-corvinus.hu/2VE81NGK03B" TargetMode="External" /><Relationship Id="rId10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1B" TargetMode="External" /><Relationship Id="rId7" Type="http://schemas.openxmlformats.org/officeDocument/2006/relationships/hyperlink" Target="http://tantargy.uni-corvinus.hu/2KA21NAV01B" TargetMode="External" /><Relationship Id="rId8" Type="http://schemas.openxmlformats.org/officeDocument/2006/relationships/hyperlink" Target="http://tantargy.uni-corvinus.hu/4OG33NAK08B" TargetMode="External" /><Relationship Id="rId9" Type="http://schemas.openxmlformats.org/officeDocument/2006/relationships/hyperlink" Target="http://tantargy.uni-corvinus.hu/2ME43NCV02B" TargetMode="External" /><Relationship Id="rId10" Type="http://schemas.openxmlformats.org/officeDocument/2006/relationships/hyperlink" Target="http://tantargy.uni-corvinus.hu/2GF26NBV02B" TargetMode="External" /><Relationship Id="rId11" Type="http://schemas.openxmlformats.org/officeDocument/2006/relationships/hyperlink" Target="http://tantargy.uni-corvinus.hu/2GF26NDK01B" TargetMode="External" /><Relationship Id="rId12" Type="http://schemas.openxmlformats.org/officeDocument/2006/relationships/hyperlink" Target="http://tantargy.uni-corvinus.hu/2GF26NAV04B" TargetMode="External" /><Relationship Id="rId13" Type="http://schemas.openxmlformats.org/officeDocument/2006/relationships/hyperlink" Target="http://tantargy.uni-corvinus.hu/2GF26NAV05B" TargetMode="External" /><Relationship Id="rId14" Type="http://schemas.openxmlformats.org/officeDocument/2006/relationships/hyperlink" Target="http://tantargy.uni-corvinus.hu/2MF44NDK12B" TargetMode="External" /><Relationship Id="rId15" Type="http://schemas.openxmlformats.org/officeDocument/2006/relationships/hyperlink" Target="http://tantargy.uni-corvinus.hu/2VL60NCV02B" TargetMode="External" /><Relationship Id="rId16" Type="http://schemas.openxmlformats.org/officeDocument/2006/relationships/hyperlink" Target="http://tantargy.uni-corvinus.hu/2SZ31NCV01B" TargetMode="External" /><Relationship Id="rId17" Type="http://schemas.openxmlformats.org/officeDocument/2006/relationships/hyperlink" Target="http://tantargy.uni-corvinus.hu/2VL60NCV01B" TargetMode="External" /><Relationship Id="rId18" Type="http://schemas.openxmlformats.org/officeDocument/2006/relationships/hyperlink" Target="http://tantargy.uni-corvinus.hu/2SZ31NDV04B" TargetMode="External" /><Relationship Id="rId19" Type="http://schemas.openxmlformats.org/officeDocument/2006/relationships/hyperlink" Target="http://tantargy.uni-corvinus.hu/2SZ31NDV05B" TargetMode="External" /><Relationship Id="rId20" Type="http://schemas.openxmlformats.org/officeDocument/2006/relationships/hyperlink" Target="http://tantargy.uni-corvinus.hu/2SZ31NDV06B" TargetMode="External" /><Relationship Id="rId21" Type="http://schemas.openxmlformats.org/officeDocument/2006/relationships/hyperlink" Target="http://tantargy.uni-corvinus.hu/2IR32NAV01B" TargetMode="External" /><Relationship Id="rId22" Type="http://schemas.openxmlformats.org/officeDocument/2006/relationships/hyperlink" Target="http://tantargy.uni-corvinus.hu/2MF44NDK07B" TargetMode="External" /><Relationship Id="rId23" Type="http://schemas.openxmlformats.org/officeDocument/2006/relationships/hyperlink" Target="http://tantargy.uni-corvinus.hu/2IR32NAK07B" TargetMode="External" /><Relationship Id="rId24" Type="http://schemas.openxmlformats.org/officeDocument/2006/relationships/hyperlink" Target="http://tantargy.uni-corvinus.hu/4MA12NAV37B" TargetMode="External" /><Relationship Id="rId25" Type="http://schemas.openxmlformats.org/officeDocument/2006/relationships/hyperlink" Target="http://tantargy.uni-corvinus.hu/4MA12NAV36B" TargetMode="External" /><Relationship Id="rId26" Type="http://schemas.openxmlformats.org/officeDocument/2006/relationships/hyperlink" Target="http://portal.uni-corvinus.hu/index.php?id=22720&amp;tanKod=2SA53NAV02B" TargetMode="External" /><Relationship Id="rId27" Type="http://schemas.openxmlformats.org/officeDocument/2006/relationships/hyperlink" Target="http://tantargy.uni-corvinus.hu/2DS91NBK04B" TargetMode="External" /><Relationship Id="rId28" Type="http://schemas.openxmlformats.org/officeDocument/2006/relationships/hyperlink" Target="http://portal.uni-corvinus.hu/index.php?id=22720&amp;tanKod=2BE52NCV01B" TargetMode="External" /><Relationship Id="rId29" Type="http://schemas.openxmlformats.org/officeDocument/2006/relationships/hyperlink" Target="http://portal.uni-corvinus.hu/index.php?id=22720&amp;tanKod=4OG33NAV14B" TargetMode="External" /><Relationship Id="rId30" Type="http://schemas.openxmlformats.org/officeDocument/2006/relationships/hyperlink" Target="http://portal.uni-corvinus.hu/index.php?id=22720&amp;tanKod=4OG33NAK09B" TargetMode="Externa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V154"/>
  <sheetViews>
    <sheetView tabSelected="1" zoomScaleSheetLayoutView="100" workbookViewId="0" topLeftCell="A1">
      <selection activeCell="A1" sqref="A1:AA1"/>
    </sheetView>
  </sheetViews>
  <sheetFormatPr defaultColWidth="9.140625" defaultRowHeight="12.75"/>
  <cols>
    <col min="1" max="1" width="15.7109375" style="0" customWidth="1"/>
    <col min="2" max="2" width="39.00390625" style="0" bestFit="1" customWidth="1"/>
    <col min="3" max="3" width="8.28125" style="0" customWidth="1"/>
    <col min="4" max="4" width="8.42187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8515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41.140625" style="28" customWidth="1"/>
    <col min="27" max="27" width="53.8515625" style="0" hidden="1" customWidth="1"/>
    <col min="28" max="28" width="22.140625" style="602" customWidth="1"/>
    <col min="29" max="16384" width="9.140625" style="251" customWidth="1"/>
  </cols>
  <sheetData>
    <row r="1" spans="1:28" ht="24" thickBot="1">
      <c r="A1" s="1140" t="s">
        <v>375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141"/>
      <c r="AA1" s="1107"/>
      <c r="AB1" s="15"/>
    </row>
    <row r="2" spans="1:28" ht="12.75">
      <c r="A2" s="1142" t="s">
        <v>67</v>
      </c>
      <c r="B2" s="1145" t="s">
        <v>0</v>
      </c>
      <c r="C2" s="1146" t="s">
        <v>1</v>
      </c>
      <c r="D2" s="1147" t="s">
        <v>31</v>
      </c>
      <c r="E2" s="1148" t="s">
        <v>266</v>
      </c>
      <c r="F2" s="1149"/>
      <c r="G2" s="1149"/>
      <c r="H2" s="1149"/>
      <c r="I2" s="1149"/>
      <c r="J2" s="1150"/>
      <c r="K2" s="1148" t="s">
        <v>267</v>
      </c>
      <c r="L2" s="1149"/>
      <c r="M2" s="1149"/>
      <c r="N2" s="1149"/>
      <c r="O2" s="1149"/>
      <c r="P2" s="1150"/>
      <c r="Q2" s="1148" t="s">
        <v>268</v>
      </c>
      <c r="R2" s="1149"/>
      <c r="S2" s="1149"/>
      <c r="T2" s="1149"/>
      <c r="U2" s="1149"/>
      <c r="V2" s="1150"/>
      <c r="W2" s="954" t="s">
        <v>269</v>
      </c>
      <c r="X2" s="1118" t="s">
        <v>270</v>
      </c>
      <c r="Y2" s="1132" t="s">
        <v>3</v>
      </c>
      <c r="Z2" s="1129" t="s">
        <v>32</v>
      </c>
      <c r="AA2" s="1137"/>
      <c r="AB2" s="1126" t="s">
        <v>350</v>
      </c>
    </row>
    <row r="3" spans="1:28" ht="12.75">
      <c r="A3" s="1143"/>
      <c r="B3" s="1130"/>
      <c r="C3" s="1143"/>
      <c r="D3" s="1130"/>
      <c r="E3" s="1114">
        <v>1</v>
      </c>
      <c r="F3" s="1115"/>
      <c r="G3" s="1122" t="s">
        <v>2</v>
      </c>
      <c r="H3" s="1121">
        <v>2</v>
      </c>
      <c r="I3" s="1115"/>
      <c r="J3" s="1135" t="s">
        <v>2</v>
      </c>
      <c r="K3" s="1114">
        <v>3</v>
      </c>
      <c r="L3" s="1115"/>
      <c r="M3" s="1122" t="s">
        <v>2</v>
      </c>
      <c r="N3" s="1121">
        <v>4</v>
      </c>
      <c r="O3" s="1115"/>
      <c r="P3" s="1135" t="s">
        <v>2</v>
      </c>
      <c r="Q3" s="1114">
        <v>5</v>
      </c>
      <c r="R3" s="1115"/>
      <c r="S3" s="1122" t="s">
        <v>2</v>
      </c>
      <c r="T3" s="1121">
        <v>6</v>
      </c>
      <c r="U3" s="1115"/>
      <c r="V3" s="1135" t="s">
        <v>2</v>
      </c>
      <c r="W3" s="33">
        <v>7</v>
      </c>
      <c r="X3" s="1119"/>
      <c r="Y3" s="1133"/>
      <c r="Z3" s="1130"/>
      <c r="AA3" s="1138"/>
      <c r="AB3" s="1127"/>
    </row>
    <row r="4" spans="1:28" ht="31.5" thickBot="1">
      <c r="A4" s="1144"/>
      <c r="B4" s="1131"/>
      <c r="C4" s="1144"/>
      <c r="D4" s="1131"/>
      <c r="E4" s="34" t="s">
        <v>4</v>
      </c>
      <c r="F4" s="35" t="s">
        <v>66</v>
      </c>
      <c r="G4" s="1123"/>
      <c r="H4" s="36" t="s">
        <v>4</v>
      </c>
      <c r="I4" s="37" t="s">
        <v>66</v>
      </c>
      <c r="J4" s="1136"/>
      <c r="K4" s="38" t="s">
        <v>4</v>
      </c>
      <c r="L4" s="37" t="s">
        <v>66</v>
      </c>
      <c r="M4" s="1123"/>
      <c r="N4" s="36" t="s">
        <v>4</v>
      </c>
      <c r="O4" s="37" t="s">
        <v>66</v>
      </c>
      <c r="P4" s="1136"/>
      <c r="Q4" s="38" t="s">
        <v>4</v>
      </c>
      <c r="R4" s="37" t="s">
        <v>66</v>
      </c>
      <c r="S4" s="1123"/>
      <c r="T4" s="36" t="s">
        <v>4</v>
      </c>
      <c r="U4" s="37" t="s">
        <v>66</v>
      </c>
      <c r="V4" s="1136"/>
      <c r="W4" s="39" t="s">
        <v>2</v>
      </c>
      <c r="X4" s="1120"/>
      <c r="Y4" s="1134"/>
      <c r="Z4" s="1131"/>
      <c r="AA4" s="1139"/>
      <c r="AB4" s="1128"/>
    </row>
    <row r="5" spans="1:28" ht="24" thickBot="1">
      <c r="A5" s="1087" t="s">
        <v>271</v>
      </c>
      <c r="B5" s="1107"/>
      <c r="C5" s="40"/>
      <c r="D5" s="41"/>
      <c r="E5" s="40"/>
      <c r="F5" s="42"/>
      <c r="G5" s="42">
        <f>SUM(G7,G25)</f>
        <v>22</v>
      </c>
      <c r="H5" s="42"/>
      <c r="I5" s="42"/>
      <c r="J5" s="42">
        <f>SUM(J7,J25)</f>
        <v>29</v>
      </c>
      <c r="K5" s="40"/>
      <c r="L5" s="42"/>
      <c r="M5" s="42">
        <f>SUM(M7,M25)</f>
        <v>21</v>
      </c>
      <c r="N5" s="42"/>
      <c r="O5" s="42"/>
      <c r="P5" s="42">
        <f>SUM(P7,P25)</f>
        <v>25</v>
      </c>
      <c r="Q5" s="40"/>
      <c r="R5" s="42"/>
      <c r="S5" s="42">
        <f>SUM(S7,S25)</f>
        <v>13</v>
      </c>
      <c r="T5" s="42"/>
      <c r="U5" s="42"/>
      <c r="V5" s="42">
        <f>SUM(V7,V25)</f>
        <v>15</v>
      </c>
      <c r="W5" s="43">
        <f>SUM(W7,W25)</f>
        <v>0</v>
      </c>
      <c r="X5" s="44">
        <f>SUM(E5:W5)</f>
        <v>125</v>
      </c>
      <c r="Y5" s="580"/>
      <c r="Z5" s="45"/>
      <c r="AA5" s="394"/>
      <c r="AB5" s="1042"/>
    </row>
    <row r="6" spans="1:28" ht="16.5" hidden="1" thickBot="1">
      <c r="A6" s="1124" t="s">
        <v>348</v>
      </c>
      <c r="B6" s="1125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81"/>
      <c r="Z6" s="377"/>
      <c r="AA6" s="395"/>
      <c r="AB6" s="1043"/>
    </row>
    <row r="7" spans="1:28" ht="18.75" thickBot="1">
      <c r="A7" s="1085" t="s">
        <v>272</v>
      </c>
      <c r="B7" s="1086"/>
      <c r="C7" s="931"/>
      <c r="D7" s="932"/>
      <c r="E7" s="933"/>
      <c r="F7" s="934"/>
      <c r="G7" s="934">
        <f>SUM($G$8:$G$23)</f>
        <v>19</v>
      </c>
      <c r="H7" s="934"/>
      <c r="I7" s="934"/>
      <c r="J7" s="935">
        <f>SUM($J$8:$J$23)</f>
        <v>29</v>
      </c>
      <c r="K7" s="931"/>
      <c r="L7" s="936"/>
      <c r="M7" s="936">
        <f>SUM($M$8:$M$23)</f>
        <v>9</v>
      </c>
      <c r="N7" s="936"/>
      <c r="O7" s="936"/>
      <c r="P7" s="932">
        <f>SUM($P$8:$P$23)</f>
        <v>5</v>
      </c>
      <c r="Q7" s="931"/>
      <c r="R7" s="936"/>
      <c r="S7" s="936">
        <f>SUM($S$8:$S$23)</f>
        <v>4</v>
      </c>
      <c r="T7" s="936"/>
      <c r="U7" s="936"/>
      <c r="V7" s="937">
        <f>SUM($V$8:$V$23)</f>
        <v>0</v>
      </c>
      <c r="W7" s="938">
        <f>SUM($W$8:$W$23)</f>
        <v>0</v>
      </c>
      <c r="X7" s="939">
        <f>SUM($X$8:$X$23)</f>
        <v>66</v>
      </c>
      <c r="Y7" s="940"/>
      <c r="Z7" s="941"/>
      <c r="AA7" s="396"/>
      <c r="AB7" s="968"/>
    </row>
    <row r="8" spans="1:28" s="456" customFormat="1" ht="15.75" customHeight="1">
      <c r="A8" s="53" t="s">
        <v>452</v>
      </c>
      <c r="B8" s="997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v>5</v>
      </c>
      <c r="Y8" s="749" t="s">
        <v>274</v>
      </c>
      <c r="Z8" s="397" t="s">
        <v>82</v>
      </c>
      <c r="AA8" s="397"/>
      <c r="AB8" s="1044"/>
    </row>
    <row r="9" spans="1:28" s="456" customFormat="1" ht="15.75" customHeight="1">
      <c r="A9" s="64" t="s">
        <v>195</v>
      </c>
      <c r="B9" s="998" t="s">
        <v>472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750" t="s">
        <v>97</v>
      </c>
      <c r="Z9" s="347" t="s">
        <v>78</v>
      </c>
      <c r="AA9" s="347"/>
      <c r="AB9" s="1045"/>
    </row>
    <row r="10" spans="1:28" s="456" customFormat="1" ht="15.75" customHeight="1">
      <c r="A10" s="64" t="s">
        <v>99</v>
      </c>
      <c r="B10" s="998" t="s">
        <v>203</v>
      </c>
      <c r="C10" s="65" t="s">
        <v>5</v>
      </c>
      <c r="D10" s="66" t="s">
        <v>6</v>
      </c>
      <c r="E10" s="21">
        <v>1</v>
      </c>
      <c r="F10" s="19">
        <v>2</v>
      </c>
      <c r="G10" s="71">
        <v>4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141">
        <v>4</v>
      </c>
      <c r="Y10" s="750" t="s">
        <v>11</v>
      </c>
      <c r="Z10" s="347" t="s">
        <v>76</v>
      </c>
      <c r="AA10" s="347"/>
      <c r="AB10" s="1045"/>
    </row>
    <row r="11" spans="1:28" s="456" customFormat="1" ht="15.75" customHeight="1">
      <c r="A11" s="64" t="s">
        <v>104</v>
      </c>
      <c r="B11" s="999" t="s">
        <v>499</v>
      </c>
      <c r="C11" s="65" t="s">
        <v>5</v>
      </c>
      <c r="D11" s="66" t="s">
        <v>6</v>
      </c>
      <c r="E11" s="21">
        <v>2</v>
      </c>
      <c r="F11" s="19">
        <v>2</v>
      </c>
      <c r="G11" s="72">
        <v>5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v>5</v>
      </c>
      <c r="Y11" s="750" t="s">
        <v>23</v>
      </c>
      <c r="Z11" s="347" t="s">
        <v>81</v>
      </c>
      <c r="AA11" s="347"/>
      <c r="AB11" s="1045"/>
    </row>
    <row r="12" spans="1:28" s="456" customFormat="1" ht="23.25" customHeight="1">
      <c r="A12" s="626" t="s">
        <v>166</v>
      </c>
      <c r="B12" s="1000" t="s">
        <v>186</v>
      </c>
      <c r="C12" s="65" t="s">
        <v>5</v>
      </c>
      <c r="D12" s="66" t="s">
        <v>6</v>
      </c>
      <c r="E12" s="21">
        <v>2</v>
      </c>
      <c r="F12" s="19">
        <v>2</v>
      </c>
      <c r="G12" s="69" t="s">
        <v>277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70" t="s">
        <v>277</v>
      </c>
      <c r="Y12" s="750" t="s">
        <v>40</v>
      </c>
      <c r="Z12" s="347" t="s">
        <v>279</v>
      </c>
      <c r="AA12" s="347"/>
      <c r="AB12" s="1045"/>
    </row>
    <row r="13" spans="1:28" s="456" customFormat="1" ht="15.75" customHeight="1">
      <c r="A13" s="64" t="s">
        <v>453</v>
      </c>
      <c r="B13" s="1001" t="s">
        <v>261</v>
      </c>
      <c r="C13" s="6" t="s">
        <v>5</v>
      </c>
      <c r="D13" s="5" t="s">
        <v>6</v>
      </c>
      <c r="E13" s="21"/>
      <c r="F13" s="19"/>
      <c r="G13" s="72"/>
      <c r="H13" s="19">
        <v>2</v>
      </c>
      <c r="I13" s="19">
        <v>2</v>
      </c>
      <c r="J13" s="73">
        <v>5</v>
      </c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141">
        <v>5</v>
      </c>
      <c r="Y13" s="750" t="s">
        <v>274</v>
      </c>
      <c r="Z13" s="347" t="s">
        <v>82</v>
      </c>
      <c r="AA13" s="347"/>
      <c r="AB13" s="1045"/>
    </row>
    <row r="14" spans="1:28" s="456" customFormat="1" ht="15.75" customHeight="1">
      <c r="A14" s="64" t="s">
        <v>454</v>
      </c>
      <c r="B14" s="1002" t="s">
        <v>500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v>5</v>
      </c>
      <c r="Y14" s="750" t="s">
        <v>126</v>
      </c>
      <c r="Z14" s="347" t="s">
        <v>69</v>
      </c>
      <c r="AA14" s="347"/>
      <c r="AB14" s="1045"/>
    </row>
    <row r="15" spans="1:28" s="456" customFormat="1" ht="15.75" customHeight="1">
      <c r="A15" s="74" t="s">
        <v>105</v>
      </c>
      <c r="B15" s="1002" t="s">
        <v>501</v>
      </c>
      <c r="C15" s="21" t="s">
        <v>5</v>
      </c>
      <c r="D15" s="30" t="s">
        <v>8</v>
      </c>
      <c r="E15" s="21"/>
      <c r="F15" s="19"/>
      <c r="G15" s="72"/>
      <c r="H15" s="19"/>
      <c r="I15" s="19"/>
      <c r="J15" s="73"/>
      <c r="K15" s="21"/>
      <c r="L15" s="19"/>
      <c r="M15" s="72"/>
      <c r="N15" s="19">
        <v>2</v>
      </c>
      <c r="O15" s="19">
        <v>2</v>
      </c>
      <c r="P15" s="73">
        <v>5</v>
      </c>
      <c r="Q15" s="21"/>
      <c r="R15" s="19"/>
      <c r="S15" s="72"/>
      <c r="T15" s="19"/>
      <c r="U15" s="19"/>
      <c r="V15" s="73"/>
      <c r="W15" s="67"/>
      <c r="X15" s="141">
        <v>5</v>
      </c>
      <c r="Y15" s="750" t="s">
        <v>24</v>
      </c>
      <c r="Z15" s="347" t="s">
        <v>74</v>
      </c>
      <c r="AA15" s="347"/>
      <c r="AB15" s="1045"/>
    </row>
    <row r="16" spans="1:28" s="456" customFormat="1" ht="24" customHeight="1">
      <c r="A16" s="626" t="s">
        <v>167</v>
      </c>
      <c r="B16" s="1003" t="s">
        <v>187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5" t="s">
        <v>277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70" t="s">
        <v>277</v>
      </c>
      <c r="Y16" s="750" t="s">
        <v>45</v>
      </c>
      <c r="Z16" s="347" t="s">
        <v>226</v>
      </c>
      <c r="AA16" s="347"/>
      <c r="AB16" s="1045"/>
    </row>
    <row r="17" spans="1:28" s="456" customFormat="1" ht="15.75" customHeight="1">
      <c r="A17" s="64" t="s">
        <v>194</v>
      </c>
      <c r="B17" s="998" t="s">
        <v>64</v>
      </c>
      <c r="C17" s="6" t="s">
        <v>5</v>
      </c>
      <c r="D17" s="5" t="s">
        <v>6</v>
      </c>
      <c r="E17" s="21"/>
      <c r="F17" s="19"/>
      <c r="G17" s="72"/>
      <c r="H17" s="19">
        <v>2</v>
      </c>
      <c r="I17" s="19">
        <v>2</v>
      </c>
      <c r="J17" s="73">
        <v>5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141">
        <v>5</v>
      </c>
      <c r="Y17" s="750" t="s">
        <v>26</v>
      </c>
      <c r="Z17" s="347" t="s">
        <v>41</v>
      </c>
      <c r="AA17" s="347"/>
      <c r="AB17" s="1045"/>
    </row>
    <row r="18" spans="1:28" s="456" customFormat="1" ht="15.75" customHeight="1">
      <c r="A18" s="64" t="s">
        <v>103</v>
      </c>
      <c r="B18" s="998" t="s">
        <v>205</v>
      </c>
      <c r="C18" s="65" t="s">
        <v>5</v>
      </c>
      <c r="D18" s="66" t="s">
        <v>6</v>
      </c>
      <c r="E18" s="21"/>
      <c r="F18" s="19"/>
      <c r="G18" s="72"/>
      <c r="H18" s="19">
        <v>2</v>
      </c>
      <c r="I18" s="19">
        <v>1</v>
      </c>
      <c r="J18" s="73">
        <v>4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v>4</v>
      </c>
      <c r="Y18" s="750" t="s">
        <v>13</v>
      </c>
      <c r="Z18" s="347" t="s">
        <v>73</v>
      </c>
      <c r="AA18" s="347"/>
      <c r="AB18" s="1045"/>
    </row>
    <row r="19" spans="1:28" s="456" customFormat="1" ht="15.75" customHeight="1">
      <c r="A19" s="64" t="s">
        <v>455</v>
      </c>
      <c r="B19" s="998" t="s">
        <v>262</v>
      </c>
      <c r="C19" s="65" t="s">
        <v>5</v>
      </c>
      <c r="D19" s="66" t="s">
        <v>6</v>
      </c>
      <c r="E19" s="21"/>
      <c r="F19" s="19"/>
      <c r="G19" s="72"/>
      <c r="H19" s="19"/>
      <c r="I19" s="19"/>
      <c r="J19" s="73"/>
      <c r="K19" s="22">
        <v>2</v>
      </c>
      <c r="L19" s="19">
        <v>1</v>
      </c>
      <c r="M19" s="72">
        <v>4</v>
      </c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v>4</v>
      </c>
      <c r="Y19" s="751" t="s">
        <v>444</v>
      </c>
      <c r="Z19" s="752" t="s">
        <v>445</v>
      </c>
      <c r="AA19" s="347"/>
      <c r="AB19" s="1045"/>
    </row>
    <row r="20" spans="1:28" s="456" customFormat="1" ht="15.75" customHeight="1">
      <c r="A20" s="64" t="s">
        <v>456</v>
      </c>
      <c r="B20" s="998" t="s">
        <v>204</v>
      </c>
      <c r="C20" s="65" t="s">
        <v>5</v>
      </c>
      <c r="D20" s="66" t="s">
        <v>6</v>
      </c>
      <c r="E20" s="21"/>
      <c r="F20" s="19"/>
      <c r="G20" s="72"/>
      <c r="H20" s="19">
        <v>2</v>
      </c>
      <c r="I20" s="19">
        <v>2</v>
      </c>
      <c r="J20" s="73">
        <v>5</v>
      </c>
      <c r="K20" s="21"/>
      <c r="L20" s="19"/>
      <c r="M20" s="72"/>
      <c r="N20" s="19"/>
      <c r="O20" s="19"/>
      <c r="P20" s="73"/>
      <c r="Q20" s="21"/>
      <c r="R20" s="19"/>
      <c r="S20" s="72"/>
      <c r="T20" s="19"/>
      <c r="U20" s="19"/>
      <c r="V20" s="73"/>
      <c r="W20" s="67"/>
      <c r="X20" s="141">
        <v>5</v>
      </c>
      <c r="Y20" s="750" t="s">
        <v>508</v>
      </c>
      <c r="Z20" s="347" t="s">
        <v>68</v>
      </c>
      <c r="AA20" s="347"/>
      <c r="AB20" s="1045"/>
    </row>
    <row r="21" spans="1:28" s="456" customFormat="1" ht="15.75" customHeight="1">
      <c r="A21" s="64" t="s">
        <v>115</v>
      </c>
      <c r="B21" s="998" t="s">
        <v>212</v>
      </c>
      <c r="C21" s="6" t="s">
        <v>5</v>
      </c>
      <c r="D21" s="5" t="s">
        <v>8</v>
      </c>
      <c r="E21" s="21"/>
      <c r="F21" s="19"/>
      <c r="G21" s="72"/>
      <c r="H21" s="19">
        <v>2</v>
      </c>
      <c r="I21" s="19">
        <v>2</v>
      </c>
      <c r="J21" s="73">
        <v>5</v>
      </c>
      <c r="K21" s="22"/>
      <c r="L21" s="19"/>
      <c r="M21" s="72"/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v>5</v>
      </c>
      <c r="Y21" s="750" t="s">
        <v>25</v>
      </c>
      <c r="Z21" s="347" t="s">
        <v>71</v>
      </c>
      <c r="AA21" s="347"/>
      <c r="AB21" s="1045"/>
    </row>
    <row r="22" spans="1:28" s="456" customFormat="1" ht="15.75" customHeight="1">
      <c r="A22" s="64" t="s">
        <v>513</v>
      </c>
      <c r="B22" s="998" t="s">
        <v>210</v>
      </c>
      <c r="C22" s="6" t="s">
        <v>5</v>
      </c>
      <c r="D22" s="5" t="s">
        <v>6</v>
      </c>
      <c r="E22" s="21"/>
      <c r="F22" s="19"/>
      <c r="G22" s="72"/>
      <c r="H22" s="19"/>
      <c r="I22" s="19"/>
      <c r="J22" s="73"/>
      <c r="K22" s="21">
        <v>2</v>
      </c>
      <c r="L22" s="19">
        <v>2</v>
      </c>
      <c r="M22" s="72">
        <v>5</v>
      </c>
      <c r="N22" s="19"/>
      <c r="O22" s="19"/>
      <c r="P22" s="73"/>
      <c r="Q22" s="21"/>
      <c r="R22" s="19"/>
      <c r="S22" s="72"/>
      <c r="T22" s="19"/>
      <c r="U22" s="19"/>
      <c r="V22" s="73"/>
      <c r="W22" s="67"/>
      <c r="X22" s="141">
        <v>5</v>
      </c>
      <c r="Y22" s="750" t="s">
        <v>508</v>
      </c>
      <c r="Z22" s="347" t="s">
        <v>68</v>
      </c>
      <c r="AA22" s="347"/>
      <c r="AB22" s="1045"/>
    </row>
    <row r="23" spans="1:28" s="456" customFormat="1" ht="15.75" customHeight="1" thickBot="1">
      <c r="A23" s="64" t="s">
        <v>116</v>
      </c>
      <c r="B23" s="998" t="s">
        <v>285</v>
      </c>
      <c r="C23" s="65" t="s">
        <v>5</v>
      </c>
      <c r="D23" s="5" t="s">
        <v>6</v>
      </c>
      <c r="E23" s="76"/>
      <c r="F23" s="77"/>
      <c r="G23" s="78"/>
      <c r="H23" s="77"/>
      <c r="I23" s="77"/>
      <c r="J23" s="79"/>
      <c r="K23" s="22"/>
      <c r="L23" s="19"/>
      <c r="M23" s="72"/>
      <c r="N23" s="19"/>
      <c r="O23" s="19"/>
      <c r="P23" s="140"/>
      <c r="Q23" s="21">
        <v>2</v>
      </c>
      <c r="R23" s="19">
        <v>1</v>
      </c>
      <c r="S23" s="72">
        <v>4</v>
      </c>
      <c r="T23" s="19"/>
      <c r="U23" s="19"/>
      <c r="V23" s="73"/>
      <c r="W23" s="67"/>
      <c r="X23" s="141">
        <v>4</v>
      </c>
      <c r="Y23" s="229" t="s">
        <v>27</v>
      </c>
      <c r="Z23" s="753" t="s">
        <v>286</v>
      </c>
      <c r="AA23" s="80"/>
      <c r="AB23" s="1046"/>
    </row>
    <row r="24" spans="1:28" ht="16.5" hidden="1" thickBot="1">
      <c r="A24" s="1124" t="s">
        <v>348</v>
      </c>
      <c r="B24" s="1125"/>
      <c r="C24" s="365"/>
      <c r="D24" s="366"/>
      <c r="E24" s="367"/>
      <c r="F24" s="368"/>
      <c r="G24" s="368">
        <v>3</v>
      </c>
      <c r="H24" s="368"/>
      <c r="I24" s="368"/>
      <c r="J24" s="369"/>
      <c r="K24" s="370"/>
      <c r="L24" s="371"/>
      <c r="M24" s="371">
        <v>13</v>
      </c>
      <c r="N24" s="371"/>
      <c r="O24" s="371"/>
      <c r="P24" s="372">
        <v>15</v>
      </c>
      <c r="Q24" s="370"/>
      <c r="R24" s="371"/>
      <c r="S24" s="371">
        <v>12</v>
      </c>
      <c r="T24" s="371"/>
      <c r="U24" s="371"/>
      <c r="V24" s="373">
        <v>20</v>
      </c>
      <c r="W24" s="374"/>
      <c r="X24" s="375">
        <f>SUM(E24:V24)</f>
        <v>63</v>
      </c>
      <c r="Y24" s="754"/>
      <c r="Z24" s="395"/>
      <c r="AA24" s="395"/>
      <c r="AB24" s="1043"/>
    </row>
    <row r="25" spans="1:28" s="659" customFormat="1" ht="18.75" thickBot="1">
      <c r="A25" s="1112" t="s">
        <v>287</v>
      </c>
      <c r="B25" s="1113"/>
      <c r="C25" s="942"/>
      <c r="D25" s="943"/>
      <c r="E25" s="944"/>
      <c r="F25" s="945"/>
      <c r="G25" s="945">
        <f>SUM($G$26:$G$41)</f>
        <v>3</v>
      </c>
      <c r="H25" s="945"/>
      <c r="I25" s="945"/>
      <c r="J25" s="946">
        <f>SUM($J$26:$J$41)</f>
        <v>0</v>
      </c>
      <c r="K25" s="944"/>
      <c r="L25" s="945"/>
      <c r="M25" s="945">
        <f>SUM($M$26:$M$41)</f>
        <v>12</v>
      </c>
      <c r="N25" s="945"/>
      <c r="O25" s="945"/>
      <c r="P25" s="946">
        <f>SUM($P$26:$P$41)</f>
        <v>20</v>
      </c>
      <c r="Q25" s="944"/>
      <c r="R25" s="945"/>
      <c r="S25" s="945">
        <f>SUM($S$26:$S$41)</f>
        <v>9</v>
      </c>
      <c r="T25" s="945"/>
      <c r="U25" s="945"/>
      <c r="V25" s="947">
        <f>SUM($V$26:$V$41)</f>
        <v>15</v>
      </c>
      <c r="W25" s="1070">
        <f>SUM($W$26:$W$41)</f>
        <v>0</v>
      </c>
      <c r="X25" s="948">
        <f>SUM(E25:W25)</f>
        <v>59</v>
      </c>
      <c r="Y25" s="952"/>
      <c r="Z25" s="953"/>
      <c r="AA25" s="949"/>
      <c r="AB25" s="1047"/>
    </row>
    <row r="26" spans="1:28" s="456" customFormat="1" ht="12.75">
      <c r="A26" s="929" t="s">
        <v>469</v>
      </c>
      <c r="B26" s="997" t="s">
        <v>263</v>
      </c>
      <c r="C26" s="54" t="s">
        <v>5</v>
      </c>
      <c r="D26" s="87" t="s">
        <v>8</v>
      </c>
      <c r="E26" s="56">
        <v>0</v>
      </c>
      <c r="F26" s="57">
        <v>2</v>
      </c>
      <c r="G26" s="58">
        <v>3</v>
      </c>
      <c r="H26" s="57"/>
      <c r="I26" s="57"/>
      <c r="J26" s="59"/>
      <c r="K26" s="56"/>
      <c r="L26" s="57"/>
      <c r="M26" s="58"/>
      <c r="N26" s="57"/>
      <c r="O26" s="57"/>
      <c r="P26" s="59"/>
      <c r="Q26" s="56"/>
      <c r="R26" s="57"/>
      <c r="S26" s="58"/>
      <c r="T26" s="88"/>
      <c r="U26" s="57"/>
      <c r="V26" s="59"/>
      <c r="W26" s="328"/>
      <c r="X26" s="62">
        <v>3</v>
      </c>
      <c r="Y26" s="950" t="s">
        <v>470</v>
      </c>
      <c r="Z26" s="951" t="s">
        <v>471</v>
      </c>
      <c r="AA26" s="346"/>
      <c r="AB26" s="1048"/>
    </row>
    <row r="27" spans="1:28" s="456" customFormat="1" ht="14.25">
      <c r="A27" s="64" t="s">
        <v>193</v>
      </c>
      <c r="B27" s="1002" t="s">
        <v>502</v>
      </c>
      <c r="C27" s="6" t="s">
        <v>5</v>
      </c>
      <c r="D27" s="9" t="s">
        <v>6</v>
      </c>
      <c r="E27" s="21"/>
      <c r="F27" s="19"/>
      <c r="G27" s="72"/>
      <c r="H27" s="19"/>
      <c r="I27" s="19"/>
      <c r="J27" s="73"/>
      <c r="K27" s="21">
        <v>2</v>
      </c>
      <c r="L27" s="19">
        <v>2</v>
      </c>
      <c r="M27" s="72">
        <v>5</v>
      </c>
      <c r="N27" s="19"/>
      <c r="O27" s="19"/>
      <c r="P27" s="73"/>
      <c r="Q27" s="21"/>
      <c r="R27" s="19"/>
      <c r="S27" s="72"/>
      <c r="T27" s="22"/>
      <c r="U27" s="19"/>
      <c r="V27" s="73"/>
      <c r="W27" s="329"/>
      <c r="X27" s="141">
        <v>5</v>
      </c>
      <c r="Y27" s="744" t="s">
        <v>128</v>
      </c>
      <c r="Z27" s="347" t="s">
        <v>72</v>
      </c>
      <c r="AA27" s="347"/>
      <c r="AB27" s="1045"/>
    </row>
    <row r="28" spans="1:28" s="456" customFormat="1" ht="12.75">
      <c r="A28" s="626" t="s">
        <v>139</v>
      </c>
      <c r="B28" s="1003" t="s">
        <v>183</v>
      </c>
      <c r="C28" s="6" t="s">
        <v>5</v>
      </c>
      <c r="D28" s="9" t="s">
        <v>6</v>
      </c>
      <c r="E28" s="21"/>
      <c r="F28" s="19"/>
      <c r="G28" s="69"/>
      <c r="H28" s="19"/>
      <c r="I28" s="19"/>
      <c r="J28" s="73"/>
      <c r="K28" s="21">
        <v>2</v>
      </c>
      <c r="L28" s="19">
        <v>2</v>
      </c>
      <c r="M28" s="69" t="s">
        <v>277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70" t="s">
        <v>277</v>
      </c>
      <c r="Y28" s="744" t="s">
        <v>44</v>
      </c>
      <c r="Z28" s="347" t="s">
        <v>96</v>
      </c>
      <c r="AA28" s="347"/>
      <c r="AB28" s="1045"/>
    </row>
    <row r="29" spans="1:28" s="456" customFormat="1" ht="12.75">
      <c r="A29" s="10" t="s">
        <v>118</v>
      </c>
      <c r="B29" s="998" t="s">
        <v>214</v>
      </c>
      <c r="C29" s="6" t="s">
        <v>5</v>
      </c>
      <c r="D29" s="9" t="s">
        <v>6</v>
      </c>
      <c r="E29" s="21"/>
      <c r="F29" s="19"/>
      <c r="G29" s="72"/>
      <c r="H29" s="19"/>
      <c r="I29" s="19"/>
      <c r="J29" s="73"/>
      <c r="K29" s="21"/>
      <c r="L29" s="19"/>
      <c r="M29" s="72"/>
      <c r="N29" s="19">
        <v>2</v>
      </c>
      <c r="O29" s="19">
        <v>0</v>
      </c>
      <c r="P29" s="73">
        <v>3</v>
      </c>
      <c r="Q29" s="21"/>
      <c r="R29" s="19"/>
      <c r="S29" s="72"/>
      <c r="T29" s="22"/>
      <c r="U29" s="19"/>
      <c r="V29" s="73"/>
      <c r="W29" s="329"/>
      <c r="X29" s="141">
        <v>3</v>
      </c>
      <c r="Y29" s="744" t="s">
        <v>200</v>
      </c>
      <c r="Z29" s="347" t="s">
        <v>73</v>
      </c>
      <c r="AA29" s="347"/>
      <c r="AB29" s="1045"/>
    </row>
    <row r="30" spans="1:28" s="456" customFormat="1" ht="12.75">
      <c r="A30" s="10" t="s">
        <v>482</v>
      </c>
      <c r="B30" s="998" t="s">
        <v>341</v>
      </c>
      <c r="C30" s="6" t="s">
        <v>5</v>
      </c>
      <c r="D30" s="9" t="s">
        <v>8</v>
      </c>
      <c r="E30" s="21"/>
      <c r="F30" s="19"/>
      <c r="G30" s="72"/>
      <c r="H30" s="19"/>
      <c r="I30" s="19"/>
      <c r="J30" s="73"/>
      <c r="K30" s="21">
        <v>1</v>
      </c>
      <c r="L30" s="19">
        <v>2</v>
      </c>
      <c r="M30" s="72">
        <v>4</v>
      </c>
      <c r="N30" s="19"/>
      <c r="O30" s="19"/>
      <c r="P30" s="73"/>
      <c r="Q30" s="21"/>
      <c r="R30" s="19"/>
      <c r="S30" s="72"/>
      <c r="T30" s="22"/>
      <c r="U30" s="19"/>
      <c r="V30" s="73"/>
      <c r="W30" s="329"/>
      <c r="X30" s="141">
        <v>4</v>
      </c>
      <c r="Y30" s="744" t="s">
        <v>49</v>
      </c>
      <c r="Z30" s="753" t="s">
        <v>71</v>
      </c>
      <c r="AA30" s="80"/>
      <c r="AB30" s="1049" t="s">
        <v>212</v>
      </c>
    </row>
    <row r="31" spans="1:28" s="658" customFormat="1" ht="12.75" customHeight="1">
      <c r="A31" s="64" t="s">
        <v>117</v>
      </c>
      <c r="B31" s="998" t="s">
        <v>298</v>
      </c>
      <c r="C31" s="6" t="s">
        <v>5</v>
      </c>
      <c r="D31" s="9" t="s">
        <v>6</v>
      </c>
      <c r="E31" s="21"/>
      <c r="F31" s="19"/>
      <c r="G31" s="72"/>
      <c r="H31" s="19"/>
      <c r="I31" s="19"/>
      <c r="J31" s="73"/>
      <c r="K31" s="22">
        <v>2</v>
      </c>
      <c r="L31" s="19">
        <v>0</v>
      </c>
      <c r="M31" s="72">
        <v>3</v>
      </c>
      <c r="N31" s="19"/>
      <c r="O31" s="19"/>
      <c r="P31" s="140"/>
      <c r="Q31" s="21"/>
      <c r="R31" s="19"/>
      <c r="S31" s="72"/>
      <c r="T31" s="19"/>
      <c r="U31" s="19"/>
      <c r="V31" s="73"/>
      <c r="W31" s="329"/>
      <c r="X31" s="141">
        <v>3</v>
      </c>
      <c r="Y31" s="755" t="s">
        <v>28</v>
      </c>
      <c r="Z31" s="347" t="s">
        <v>378</v>
      </c>
      <c r="AA31" s="631"/>
      <c r="AB31" s="1050" t="s">
        <v>424</v>
      </c>
    </row>
    <row r="32" spans="1:28" s="456" customFormat="1" ht="25.5">
      <c r="A32" s="64" t="s">
        <v>119</v>
      </c>
      <c r="B32" s="1076" t="s">
        <v>503</v>
      </c>
      <c r="C32" s="6" t="s">
        <v>5</v>
      </c>
      <c r="D32" s="9" t="s">
        <v>8</v>
      </c>
      <c r="E32" s="21"/>
      <c r="F32" s="19"/>
      <c r="G32" s="72"/>
      <c r="H32" s="19"/>
      <c r="I32" s="19"/>
      <c r="J32" s="73"/>
      <c r="K32" s="21"/>
      <c r="L32" s="19"/>
      <c r="M32" s="72"/>
      <c r="N32" s="19">
        <v>2</v>
      </c>
      <c r="O32" s="19">
        <v>2</v>
      </c>
      <c r="P32" s="73">
        <v>5</v>
      </c>
      <c r="Q32" s="21"/>
      <c r="R32" s="19"/>
      <c r="S32" s="72"/>
      <c r="T32" s="22"/>
      <c r="U32" s="19"/>
      <c r="V32" s="73"/>
      <c r="W32" s="329"/>
      <c r="X32" s="141">
        <v>5</v>
      </c>
      <c r="Y32" s="744" t="s">
        <v>30</v>
      </c>
      <c r="Z32" s="347" t="s">
        <v>75</v>
      </c>
      <c r="AA32" s="347"/>
      <c r="AB32" s="1049" t="s">
        <v>478</v>
      </c>
    </row>
    <row r="33" spans="1:28" s="456" customFormat="1" ht="12.75">
      <c r="A33" s="10" t="s">
        <v>196</v>
      </c>
      <c r="B33" s="998" t="s">
        <v>213</v>
      </c>
      <c r="C33" s="6" t="s">
        <v>5</v>
      </c>
      <c r="D33" s="9" t="s">
        <v>199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744" t="s">
        <v>58</v>
      </c>
      <c r="Z33" s="347" t="s">
        <v>72</v>
      </c>
      <c r="AA33" s="347"/>
      <c r="AB33" s="1049"/>
    </row>
    <row r="34" spans="1:28" s="456" customFormat="1" ht="12.75">
      <c r="A34" s="10" t="s">
        <v>483</v>
      </c>
      <c r="B34" s="998" t="s">
        <v>342</v>
      </c>
      <c r="C34" s="6" t="s">
        <v>5</v>
      </c>
      <c r="D34" s="9" t="s">
        <v>6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1</v>
      </c>
      <c r="O34" s="19">
        <v>2</v>
      </c>
      <c r="P34" s="73">
        <v>4</v>
      </c>
      <c r="Q34" s="21"/>
      <c r="R34" s="19"/>
      <c r="S34" s="72"/>
      <c r="T34" s="22"/>
      <c r="U34" s="19"/>
      <c r="V34" s="73"/>
      <c r="W34" s="329"/>
      <c r="X34" s="141">
        <v>4</v>
      </c>
      <c r="Y34" s="744" t="s">
        <v>49</v>
      </c>
      <c r="Z34" s="753" t="s">
        <v>71</v>
      </c>
      <c r="AA34" s="80"/>
      <c r="AB34" s="1049" t="s">
        <v>341</v>
      </c>
    </row>
    <row r="35" spans="1:28" s="456" customFormat="1" ht="12.75">
      <c r="A35" s="10" t="s">
        <v>141</v>
      </c>
      <c r="B35" s="998" t="s">
        <v>53</v>
      </c>
      <c r="C35" s="6" t="s">
        <v>5</v>
      </c>
      <c r="D35" s="9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19">
        <v>2</v>
      </c>
      <c r="O35" s="19">
        <v>0</v>
      </c>
      <c r="P35" s="73">
        <v>3</v>
      </c>
      <c r="Q35" s="21"/>
      <c r="R35" s="19"/>
      <c r="S35" s="72"/>
      <c r="T35" s="22"/>
      <c r="U35" s="19"/>
      <c r="V35" s="73"/>
      <c r="W35" s="329"/>
      <c r="X35" s="141">
        <v>3</v>
      </c>
      <c r="Y35" s="745" t="s">
        <v>25</v>
      </c>
      <c r="Z35" s="753" t="s">
        <v>71</v>
      </c>
      <c r="AA35" s="80"/>
      <c r="AB35" s="1049" t="s">
        <v>341</v>
      </c>
    </row>
    <row r="36" spans="1:28" s="456" customFormat="1" ht="12.75">
      <c r="A36" s="64" t="s">
        <v>124</v>
      </c>
      <c r="B36" s="998" t="s">
        <v>90</v>
      </c>
      <c r="C36" s="6" t="s">
        <v>5</v>
      </c>
      <c r="D36" s="9" t="s">
        <v>8</v>
      </c>
      <c r="E36" s="21"/>
      <c r="F36" s="19"/>
      <c r="G36" s="72"/>
      <c r="H36" s="19"/>
      <c r="I36" s="19"/>
      <c r="J36" s="73"/>
      <c r="K36" s="21"/>
      <c r="L36" s="19"/>
      <c r="M36" s="72"/>
      <c r="N36" s="19"/>
      <c r="O36" s="19"/>
      <c r="P36" s="73"/>
      <c r="Q36" s="21">
        <v>1</v>
      </c>
      <c r="R36" s="19">
        <v>2</v>
      </c>
      <c r="S36" s="72">
        <v>4</v>
      </c>
      <c r="T36" s="22"/>
      <c r="U36" s="19"/>
      <c r="V36" s="73"/>
      <c r="W36" s="329"/>
      <c r="X36" s="141">
        <v>4</v>
      </c>
      <c r="Y36" s="744" t="s">
        <v>91</v>
      </c>
      <c r="Z36" s="347" t="s">
        <v>92</v>
      </c>
      <c r="AA36" s="347"/>
      <c r="AB36" s="1049"/>
    </row>
    <row r="37" spans="1:28" s="456" customFormat="1" ht="25.5">
      <c r="A37" s="10" t="s">
        <v>152</v>
      </c>
      <c r="B37" s="998" t="s">
        <v>50</v>
      </c>
      <c r="C37" s="6" t="s">
        <v>5</v>
      </c>
      <c r="D37" s="9" t="s">
        <v>6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2</v>
      </c>
      <c r="R37" s="19">
        <v>2</v>
      </c>
      <c r="S37" s="72">
        <v>5</v>
      </c>
      <c r="T37" s="22"/>
      <c r="U37" s="19"/>
      <c r="V37" s="73"/>
      <c r="W37" s="329"/>
      <c r="X37" s="141">
        <v>5</v>
      </c>
      <c r="Y37" s="745" t="s">
        <v>51</v>
      </c>
      <c r="Z37" s="753" t="s">
        <v>75</v>
      </c>
      <c r="AA37" s="80"/>
      <c r="AB37" s="1049" t="s">
        <v>479</v>
      </c>
    </row>
    <row r="38" spans="1:28" s="456" customFormat="1" ht="25.5">
      <c r="A38" s="64" t="s">
        <v>120</v>
      </c>
      <c r="B38" s="998" t="s">
        <v>29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1"/>
      <c r="R38" s="19"/>
      <c r="S38" s="72"/>
      <c r="T38" s="22">
        <v>0</v>
      </c>
      <c r="U38" s="19">
        <v>2</v>
      </c>
      <c r="V38" s="73">
        <v>3</v>
      </c>
      <c r="W38" s="329"/>
      <c r="X38" s="141">
        <v>3</v>
      </c>
      <c r="Y38" s="756" t="s">
        <v>180</v>
      </c>
      <c r="Z38" s="757" t="s">
        <v>289</v>
      </c>
      <c r="AA38" s="347"/>
      <c r="AB38" s="1049"/>
    </row>
    <row r="39" spans="1:28" s="456" customFormat="1" ht="12.75">
      <c r="A39" s="64" t="s">
        <v>467</v>
      </c>
      <c r="B39" s="998" t="s">
        <v>457</v>
      </c>
      <c r="C39" s="6" t="s">
        <v>5</v>
      </c>
      <c r="D39" s="9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"/>
      <c r="R39" s="19"/>
      <c r="S39" s="72"/>
      <c r="T39" s="22">
        <v>2</v>
      </c>
      <c r="U39" s="19">
        <v>1</v>
      </c>
      <c r="V39" s="73">
        <v>4</v>
      </c>
      <c r="W39" s="329"/>
      <c r="X39" s="141">
        <v>4</v>
      </c>
      <c r="Y39" s="758" t="s">
        <v>27</v>
      </c>
      <c r="Z39" s="753" t="s">
        <v>286</v>
      </c>
      <c r="AA39" s="80"/>
      <c r="AB39" s="1049"/>
    </row>
    <row r="40" spans="1:28" s="456" customFormat="1" ht="12.75">
      <c r="A40" s="18" t="s">
        <v>153</v>
      </c>
      <c r="B40" s="998" t="s">
        <v>217</v>
      </c>
      <c r="C40" s="6" t="s">
        <v>5</v>
      </c>
      <c r="D40" s="9" t="s">
        <v>218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2</v>
      </c>
      <c r="U40" s="19">
        <v>2</v>
      </c>
      <c r="V40" s="73">
        <v>5</v>
      </c>
      <c r="W40" s="329"/>
      <c r="X40" s="141">
        <v>5</v>
      </c>
      <c r="Y40" s="744" t="s">
        <v>52</v>
      </c>
      <c r="Z40" s="347" t="s">
        <v>72</v>
      </c>
      <c r="AA40" s="347"/>
      <c r="AB40" s="1049"/>
    </row>
    <row r="41" spans="1:28" s="456" customFormat="1" ht="39" thickBot="1">
      <c r="A41" s="930" t="s">
        <v>154</v>
      </c>
      <c r="B41" s="1077" t="s">
        <v>54</v>
      </c>
      <c r="C41" s="27" t="s">
        <v>5</v>
      </c>
      <c r="D41" s="26" t="s">
        <v>6</v>
      </c>
      <c r="E41" s="76"/>
      <c r="F41" s="77"/>
      <c r="G41" s="78"/>
      <c r="H41" s="77"/>
      <c r="I41" s="77"/>
      <c r="J41" s="79"/>
      <c r="K41" s="76"/>
      <c r="L41" s="77"/>
      <c r="M41" s="78"/>
      <c r="N41" s="77"/>
      <c r="O41" s="77"/>
      <c r="P41" s="79"/>
      <c r="Q41" s="76"/>
      <c r="R41" s="77"/>
      <c r="S41" s="78"/>
      <c r="T41" s="31">
        <v>2</v>
      </c>
      <c r="U41" s="77">
        <v>0</v>
      </c>
      <c r="V41" s="79">
        <v>3</v>
      </c>
      <c r="W41" s="331"/>
      <c r="X41" s="165">
        <v>3</v>
      </c>
      <c r="Y41" s="759" t="s">
        <v>25</v>
      </c>
      <c r="Z41" s="760" t="s">
        <v>71</v>
      </c>
      <c r="AA41" s="634"/>
      <c r="AB41" s="1051" t="s">
        <v>50</v>
      </c>
    </row>
    <row r="42" spans="1:28" ht="13.5" thickBot="1">
      <c r="A42" s="1116"/>
      <c r="B42" s="1117"/>
      <c r="C42" s="1117"/>
      <c r="D42" s="1117"/>
      <c r="E42" s="1117"/>
      <c r="F42" s="1117"/>
      <c r="G42" s="1117"/>
      <c r="H42" s="1117"/>
      <c r="I42" s="1117"/>
      <c r="J42" s="1117"/>
      <c r="K42" s="1117"/>
      <c r="L42" s="1117"/>
      <c r="M42" s="1117"/>
      <c r="N42" s="1117"/>
      <c r="O42" s="1117"/>
      <c r="P42" s="1117"/>
      <c r="Q42" s="1117"/>
      <c r="R42" s="1117"/>
      <c r="S42" s="1117"/>
      <c r="T42" s="1117"/>
      <c r="U42" s="1117"/>
      <c r="V42" s="1117"/>
      <c r="W42" s="1117"/>
      <c r="X42" s="1117"/>
      <c r="Y42" s="1117"/>
      <c r="Z42" s="1117"/>
      <c r="AA42" s="622"/>
      <c r="AB42" s="1052"/>
    </row>
    <row r="43" spans="1:28" s="740" customFormat="1" ht="44.25" customHeight="1" thickBot="1">
      <c r="A43" s="1110" t="s">
        <v>429</v>
      </c>
      <c r="B43" s="1111"/>
      <c r="C43" s="735"/>
      <c r="D43" s="143"/>
      <c r="E43" s="735"/>
      <c r="F43" s="142"/>
      <c r="G43" s="142">
        <f>SUM(G46+G52)</f>
        <v>3</v>
      </c>
      <c r="H43" s="142"/>
      <c r="I43" s="142"/>
      <c r="J43" s="143"/>
      <c r="K43" s="735"/>
      <c r="L43" s="142"/>
      <c r="M43" s="142">
        <f>SUM(M46+M52)</f>
        <v>6</v>
      </c>
      <c r="N43" s="142"/>
      <c r="O43" s="142"/>
      <c r="P43" s="143">
        <v>3</v>
      </c>
      <c r="Q43" s="735"/>
      <c r="R43" s="142"/>
      <c r="S43" s="142">
        <v>16</v>
      </c>
      <c r="T43" s="142"/>
      <c r="U43" s="142"/>
      <c r="V43" s="736">
        <v>14</v>
      </c>
      <c r="W43" s="737"/>
      <c r="X43" s="144">
        <v>42</v>
      </c>
      <c r="Y43" s="738"/>
      <c r="Z43" s="101"/>
      <c r="AA43" s="739"/>
      <c r="AB43" s="1031"/>
    </row>
    <row r="44" spans="1:28" s="740" customFormat="1" ht="41.25" customHeight="1" thickBot="1">
      <c r="A44" s="1110" t="s">
        <v>428</v>
      </c>
      <c r="B44" s="1111"/>
      <c r="C44" s="735"/>
      <c r="D44" s="143"/>
      <c r="E44" s="735"/>
      <c r="F44" s="142"/>
      <c r="G44" s="142">
        <f>SUM(G47+G53)</f>
        <v>3</v>
      </c>
      <c r="H44" s="142"/>
      <c r="I44" s="142"/>
      <c r="J44" s="143"/>
      <c r="K44" s="735"/>
      <c r="L44" s="142"/>
      <c r="M44" s="142">
        <f>SUM(M47+M53)</f>
        <v>6</v>
      </c>
      <c r="N44" s="142"/>
      <c r="O44" s="142"/>
      <c r="P44" s="143">
        <v>3</v>
      </c>
      <c r="Q44" s="735"/>
      <c r="R44" s="142"/>
      <c r="S44" s="142">
        <v>15</v>
      </c>
      <c r="T44" s="142"/>
      <c r="U44" s="142"/>
      <c r="V44" s="736">
        <v>15</v>
      </c>
      <c r="W44" s="737"/>
      <c r="X44" s="144">
        <v>42</v>
      </c>
      <c r="Y44" s="738"/>
      <c r="Z44" s="101"/>
      <c r="AA44" s="739"/>
      <c r="AB44" s="1032"/>
    </row>
    <row r="45" spans="1:28" ht="18.75" thickBot="1">
      <c r="A45" s="1085" t="s">
        <v>291</v>
      </c>
      <c r="B45" s="1086"/>
      <c r="C45" s="921"/>
      <c r="D45" s="922"/>
      <c r="E45" s="921"/>
      <c r="F45" s="923"/>
      <c r="G45" s="923">
        <v>3</v>
      </c>
      <c r="H45" s="923"/>
      <c r="I45" s="923"/>
      <c r="J45" s="922"/>
      <c r="K45" s="921"/>
      <c r="L45" s="923"/>
      <c r="M45" s="923">
        <v>6</v>
      </c>
      <c r="N45" s="923"/>
      <c r="O45" s="923"/>
      <c r="P45" s="922">
        <v>3</v>
      </c>
      <c r="Q45" s="921"/>
      <c r="R45" s="923"/>
      <c r="S45" s="923">
        <v>3</v>
      </c>
      <c r="T45" s="923"/>
      <c r="U45" s="923"/>
      <c r="V45" s="924">
        <v>3</v>
      </c>
      <c r="W45" s="925"/>
      <c r="X45" s="926">
        <f>SUM(F45:V45)</f>
        <v>18</v>
      </c>
      <c r="Y45" s="927"/>
      <c r="Z45" s="928"/>
      <c r="AA45" s="967"/>
      <c r="AB45" s="968"/>
    </row>
    <row r="46" spans="1:28" s="456" customFormat="1" ht="16.5" thickBot="1">
      <c r="A46" s="1089" t="s">
        <v>292</v>
      </c>
      <c r="B46" s="1090"/>
      <c r="C46" s="102"/>
      <c r="D46" s="103"/>
      <c r="E46" s="104"/>
      <c r="F46" s="105"/>
      <c r="G46" s="105"/>
      <c r="H46" s="105"/>
      <c r="I46" s="105"/>
      <c r="J46" s="106"/>
      <c r="K46" s="105"/>
      <c r="L46" s="105"/>
      <c r="M46" s="106">
        <v>3</v>
      </c>
      <c r="N46" s="105"/>
      <c r="O46" s="105"/>
      <c r="P46" s="106">
        <v>3</v>
      </c>
      <c r="Q46" s="107"/>
      <c r="R46" s="105"/>
      <c r="S46" s="105"/>
      <c r="T46" s="105"/>
      <c r="U46" s="105"/>
      <c r="V46" s="108">
        <v>3</v>
      </c>
      <c r="W46" s="109"/>
      <c r="X46" s="110">
        <f>SUM(G46:V46)</f>
        <v>9</v>
      </c>
      <c r="Y46" s="384"/>
      <c r="Z46" s="241"/>
      <c r="AA46" s="855"/>
      <c r="AB46" s="63"/>
    </row>
    <row r="47" spans="1:28" s="456" customFormat="1" ht="18.75" customHeight="1">
      <c r="A47" s="112" t="s">
        <v>102</v>
      </c>
      <c r="B47" s="1006" t="s">
        <v>206</v>
      </c>
      <c r="C47" s="113" t="s">
        <v>84</v>
      </c>
      <c r="D47" s="114" t="s">
        <v>6</v>
      </c>
      <c r="E47" s="56"/>
      <c r="F47" s="57"/>
      <c r="G47" s="58"/>
      <c r="H47" s="57"/>
      <c r="I47" s="57"/>
      <c r="J47" s="59"/>
      <c r="K47" s="56">
        <v>1</v>
      </c>
      <c r="L47" s="57">
        <v>1</v>
      </c>
      <c r="M47" s="60">
        <v>3</v>
      </c>
      <c r="N47" s="57">
        <v>1</v>
      </c>
      <c r="O47" s="57">
        <v>1</v>
      </c>
      <c r="P47" s="59">
        <v>3</v>
      </c>
      <c r="Q47" s="113"/>
      <c r="R47" s="115"/>
      <c r="S47" s="117"/>
      <c r="T47" s="57">
        <v>1</v>
      </c>
      <c r="U47" s="115">
        <v>1</v>
      </c>
      <c r="V47" s="118">
        <v>3</v>
      </c>
      <c r="W47" s="119"/>
      <c r="X47" s="635">
        <v>3</v>
      </c>
      <c r="Y47" s="748" t="s">
        <v>15</v>
      </c>
      <c r="Z47" s="17" t="s">
        <v>191</v>
      </c>
      <c r="AA47" s="17"/>
      <c r="AB47" s="1033"/>
    </row>
    <row r="48" spans="1:28" s="456" customFormat="1" ht="12.75">
      <c r="A48" s="18" t="s">
        <v>171</v>
      </c>
      <c r="B48" s="1007" t="s">
        <v>211</v>
      </c>
      <c r="C48" s="21" t="s">
        <v>84</v>
      </c>
      <c r="D48" s="30" t="s">
        <v>6</v>
      </c>
      <c r="E48" s="21"/>
      <c r="F48" s="19"/>
      <c r="G48" s="72"/>
      <c r="H48" s="19"/>
      <c r="I48" s="19"/>
      <c r="J48" s="73"/>
      <c r="K48" s="21">
        <v>1</v>
      </c>
      <c r="L48" s="19">
        <v>2</v>
      </c>
      <c r="M48" s="140">
        <v>3</v>
      </c>
      <c r="N48" s="19">
        <v>1</v>
      </c>
      <c r="O48" s="19">
        <v>2</v>
      </c>
      <c r="P48" s="73">
        <v>3</v>
      </c>
      <c r="Q48" s="113"/>
      <c r="R48" s="115"/>
      <c r="S48" s="117"/>
      <c r="T48" s="19">
        <v>1</v>
      </c>
      <c r="U48" s="19">
        <v>2</v>
      </c>
      <c r="V48" s="73">
        <v>3</v>
      </c>
      <c r="W48" s="122"/>
      <c r="X48" s="329">
        <v>3</v>
      </c>
      <c r="Y48" s="748" t="s">
        <v>126</v>
      </c>
      <c r="Z48" s="17" t="s">
        <v>69</v>
      </c>
      <c r="AA48" s="17"/>
      <c r="AB48" s="381"/>
    </row>
    <row r="49" spans="1:28" s="456" customFormat="1" ht="12.75">
      <c r="A49" s="18" t="s">
        <v>101</v>
      </c>
      <c r="B49" s="1007" t="s">
        <v>293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73"/>
      <c r="K49" s="21">
        <v>2</v>
      </c>
      <c r="L49" s="19">
        <v>0</v>
      </c>
      <c r="M49" s="140">
        <v>3</v>
      </c>
      <c r="N49" s="19">
        <v>2</v>
      </c>
      <c r="O49" s="19">
        <v>0</v>
      </c>
      <c r="P49" s="73">
        <v>3</v>
      </c>
      <c r="Q49" s="113"/>
      <c r="R49" s="115"/>
      <c r="S49" s="117"/>
      <c r="T49" s="19">
        <v>2</v>
      </c>
      <c r="U49" s="19">
        <v>0</v>
      </c>
      <c r="V49" s="73">
        <v>3</v>
      </c>
      <c r="W49" s="122"/>
      <c r="X49" s="329">
        <v>3</v>
      </c>
      <c r="Y49" s="748" t="s">
        <v>243</v>
      </c>
      <c r="Z49" s="17" t="s">
        <v>80</v>
      </c>
      <c r="AA49" s="17"/>
      <c r="AB49" s="381"/>
    </row>
    <row r="50" spans="1:28" s="456" customFormat="1" ht="14.25">
      <c r="A50" s="18" t="s">
        <v>449</v>
      </c>
      <c r="B50" s="1008" t="s">
        <v>504</v>
      </c>
      <c r="C50" s="21" t="s">
        <v>84</v>
      </c>
      <c r="D50" s="30" t="s">
        <v>8</v>
      </c>
      <c r="E50" s="21"/>
      <c r="F50" s="19"/>
      <c r="G50" s="72"/>
      <c r="H50" s="19"/>
      <c r="I50" s="19"/>
      <c r="J50" s="73"/>
      <c r="K50" s="21">
        <v>2</v>
      </c>
      <c r="L50" s="19">
        <v>1</v>
      </c>
      <c r="M50" s="140">
        <v>3</v>
      </c>
      <c r="N50" s="784">
        <v>2</v>
      </c>
      <c r="O50" s="19">
        <v>1</v>
      </c>
      <c r="P50" s="73">
        <v>3</v>
      </c>
      <c r="Q50" s="113"/>
      <c r="R50" s="115"/>
      <c r="S50" s="117"/>
      <c r="T50" s="784">
        <v>2</v>
      </c>
      <c r="U50" s="19">
        <v>1</v>
      </c>
      <c r="V50" s="73">
        <v>3</v>
      </c>
      <c r="W50" s="122"/>
      <c r="X50" s="329">
        <v>3</v>
      </c>
      <c r="Y50" s="24" t="s">
        <v>296</v>
      </c>
      <c r="Z50" s="127" t="s">
        <v>297</v>
      </c>
      <c r="AA50" s="127"/>
      <c r="AB50" s="383"/>
    </row>
    <row r="51" spans="1:28" s="456" customFormat="1" ht="13.5" thickBot="1">
      <c r="A51" s="18" t="s">
        <v>106</v>
      </c>
      <c r="B51" s="1007" t="s">
        <v>257</v>
      </c>
      <c r="C51" s="21" t="s">
        <v>84</v>
      </c>
      <c r="D51" s="30" t="s">
        <v>8</v>
      </c>
      <c r="E51" s="76"/>
      <c r="F51" s="77"/>
      <c r="G51" s="78"/>
      <c r="H51" s="77"/>
      <c r="I51" s="77"/>
      <c r="J51" s="79"/>
      <c r="K51" s="76"/>
      <c r="L51" s="77"/>
      <c r="M51" s="78"/>
      <c r="N51" s="77">
        <v>0</v>
      </c>
      <c r="O51" s="77">
        <v>2</v>
      </c>
      <c r="P51" s="79">
        <v>3</v>
      </c>
      <c r="Q51" s="21"/>
      <c r="R51" s="19"/>
      <c r="S51" s="140"/>
      <c r="T51" s="77">
        <v>0</v>
      </c>
      <c r="U51" s="19">
        <v>2</v>
      </c>
      <c r="V51" s="73">
        <v>3</v>
      </c>
      <c r="W51" s="122"/>
      <c r="X51" s="141">
        <v>3</v>
      </c>
      <c r="Y51" s="741" t="s">
        <v>192</v>
      </c>
      <c r="Z51" s="742" t="s">
        <v>458</v>
      </c>
      <c r="AA51" s="743"/>
      <c r="AB51" s="1034"/>
    </row>
    <row r="52" spans="1:28" s="456" customFormat="1" ht="16.5" thickBot="1">
      <c r="A52" s="1089" t="s">
        <v>299</v>
      </c>
      <c r="B52" s="1090"/>
      <c r="C52" s="124"/>
      <c r="D52" s="125"/>
      <c r="E52" s="107"/>
      <c r="F52" s="105"/>
      <c r="G52" s="105">
        <v>3</v>
      </c>
      <c r="H52" s="105"/>
      <c r="I52" s="105"/>
      <c r="J52" s="106"/>
      <c r="K52" s="107"/>
      <c r="L52" s="105"/>
      <c r="M52" s="105">
        <v>3</v>
      </c>
      <c r="N52" s="105"/>
      <c r="O52" s="105"/>
      <c r="P52" s="106"/>
      <c r="Q52" s="107"/>
      <c r="R52" s="105"/>
      <c r="S52" s="105">
        <v>3</v>
      </c>
      <c r="T52" s="105"/>
      <c r="U52" s="105"/>
      <c r="V52" s="108"/>
      <c r="W52" s="109"/>
      <c r="X52" s="110">
        <v>9</v>
      </c>
      <c r="Y52" s="384"/>
      <c r="Z52" s="241"/>
      <c r="AA52" s="855"/>
      <c r="AB52" s="68"/>
    </row>
    <row r="53" spans="1:28" s="456" customFormat="1" ht="12.75">
      <c r="A53" s="696" t="s">
        <v>100</v>
      </c>
      <c r="B53" s="1009" t="s">
        <v>300</v>
      </c>
      <c r="C53" s="697" t="s">
        <v>84</v>
      </c>
      <c r="D53" s="698" t="s">
        <v>6</v>
      </c>
      <c r="E53" s="697">
        <v>2</v>
      </c>
      <c r="F53" s="699">
        <v>0</v>
      </c>
      <c r="G53" s="58">
        <v>3</v>
      </c>
      <c r="H53" s="699"/>
      <c r="I53" s="699"/>
      <c r="J53" s="60"/>
      <c r="K53" s="697">
        <v>2</v>
      </c>
      <c r="L53" s="699">
        <v>0</v>
      </c>
      <c r="M53" s="58">
        <v>3</v>
      </c>
      <c r="N53" s="699"/>
      <c r="O53" s="699"/>
      <c r="P53" s="60"/>
      <c r="Q53" s="697">
        <v>2</v>
      </c>
      <c r="R53" s="699">
        <v>0</v>
      </c>
      <c r="S53" s="58">
        <v>3</v>
      </c>
      <c r="T53" s="699"/>
      <c r="U53" s="699"/>
      <c r="V53" s="60"/>
      <c r="W53" s="328"/>
      <c r="X53" s="62">
        <v>3</v>
      </c>
      <c r="Y53" s="700" t="s">
        <v>14</v>
      </c>
      <c r="Z53" s="701" t="s">
        <v>79</v>
      </c>
      <c r="AA53" s="242"/>
      <c r="AB53" s="386"/>
    </row>
    <row r="54" spans="1:28" s="456" customFormat="1" ht="12.75">
      <c r="A54" s="18" t="s">
        <v>112</v>
      </c>
      <c r="B54" s="1010" t="s">
        <v>209</v>
      </c>
      <c r="C54" s="637" t="s">
        <v>84</v>
      </c>
      <c r="D54" s="683" t="s">
        <v>6</v>
      </c>
      <c r="E54" s="637">
        <v>2</v>
      </c>
      <c r="F54" s="638">
        <v>0</v>
      </c>
      <c r="G54" s="72">
        <v>3</v>
      </c>
      <c r="H54" s="638"/>
      <c r="I54" s="638"/>
      <c r="J54" s="140"/>
      <c r="K54" s="637">
        <v>2</v>
      </c>
      <c r="L54" s="638">
        <v>0</v>
      </c>
      <c r="M54" s="72">
        <v>3</v>
      </c>
      <c r="N54" s="638"/>
      <c r="O54" s="638"/>
      <c r="P54" s="140"/>
      <c r="Q54" s="637">
        <v>2</v>
      </c>
      <c r="R54" s="638">
        <v>0</v>
      </c>
      <c r="S54" s="72">
        <v>3</v>
      </c>
      <c r="T54" s="19"/>
      <c r="U54" s="19"/>
      <c r="V54" s="140"/>
      <c r="W54" s="329"/>
      <c r="X54" s="141">
        <v>3</v>
      </c>
      <c r="Y54" s="684" t="s">
        <v>22</v>
      </c>
      <c r="Z54" s="127" t="s">
        <v>301</v>
      </c>
      <c r="AA54" s="127"/>
      <c r="AB54" s="383"/>
    </row>
    <row r="55" spans="1:28" s="456" customFormat="1" ht="12.75">
      <c r="A55" s="18" t="s">
        <v>107</v>
      </c>
      <c r="B55" s="1010" t="s">
        <v>207</v>
      </c>
      <c r="C55" s="637" t="s">
        <v>84</v>
      </c>
      <c r="D55" s="683" t="s">
        <v>6</v>
      </c>
      <c r="E55" s="637">
        <v>1</v>
      </c>
      <c r="F55" s="638">
        <v>1</v>
      </c>
      <c r="G55" s="72">
        <v>3</v>
      </c>
      <c r="H55" s="638"/>
      <c r="I55" s="638"/>
      <c r="J55" s="140"/>
      <c r="K55" s="637">
        <v>1</v>
      </c>
      <c r="L55" s="638">
        <v>1</v>
      </c>
      <c r="M55" s="72">
        <v>3</v>
      </c>
      <c r="N55" s="638"/>
      <c r="O55" s="638"/>
      <c r="P55" s="140"/>
      <c r="Q55" s="637">
        <v>1</v>
      </c>
      <c r="R55" s="638">
        <v>1</v>
      </c>
      <c r="S55" s="72">
        <v>3</v>
      </c>
      <c r="T55" s="19"/>
      <c r="U55" s="19"/>
      <c r="V55" s="140"/>
      <c r="W55" s="329"/>
      <c r="X55" s="141">
        <v>3</v>
      </c>
      <c r="Y55" s="684" t="s">
        <v>20</v>
      </c>
      <c r="Z55" s="127" t="s">
        <v>34</v>
      </c>
      <c r="AA55" s="127"/>
      <c r="AB55" s="383"/>
    </row>
    <row r="56" spans="1:28" s="456" customFormat="1" ht="12.75">
      <c r="A56" s="128" t="s">
        <v>110</v>
      </c>
      <c r="B56" s="1011" t="s">
        <v>208</v>
      </c>
      <c r="C56" s="685" t="s">
        <v>84</v>
      </c>
      <c r="D56" s="686" t="s">
        <v>6</v>
      </c>
      <c r="E56" s="685">
        <v>2</v>
      </c>
      <c r="F56" s="687">
        <v>0</v>
      </c>
      <c r="G56" s="132">
        <v>3</v>
      </c>
      <c r="H56" s="638"/>
      <c r="I56" s="638"/>
      <c r="J56" s="140"/>
      <c r="K56" s="685">
        <v>2</v>
      </c>
      <c r="L56" s="687">
        <v>0</v>
      </c>
      <c r="M56" s="132">
        <v>3</v>
      </c>
      <c r="N56" s="638"/>
      <c r="O56" s="638"/>
      <c r="P56" s="140"/>
      <c r="Q56" s="685">
        <v>2</v>
      </c>
      <c r="R56" s="687">
        <v>0</v>
      </c>
      <c r="S56" s="132">
        <v>3</v>
      </c>
      <c r="T56" s="19"/>
      <c r="U56" s="19"/>
      <c r="V56" s="140"/>
      <c r="W56" s="329"/>
      <c r="X56" s="141">
        <v>3</v>
      </c>
      <c r="Y56" s="684" t="s">
        <v>18</v>
      </c>
      <c r="Z56" s="127" t="s">
        <v>34</v>
      </c>
      <c r="AA56" s="127"/>
      <c r="AB56" s="383"/>
    </row>
    <row r="57" spans="1:28" s="456" customFormat="1" ht="12.75">
      <c r="A57" s="128" t="s">
        <v>111</v>
      </c>
      <c r="B57" s="1011" t="s">
        <v>47</v>
      </c>
      <c r="C57" s="685" t="s">
        <v>84</v>
      </c>
      <c r="D57" s="686" t="s">
        <v>6</v>
      </c>
      <c r="E57" s="685">
        <v>1</v>
      </c>
      <c r="F57" s="687">
        <v>1</v>
      </c>
      <c r="G57" s="132">
        <v>3</v>
      </c>
      <c r="H57" s="638"/>
      <c r="I57" s="638"/>
      <c r="J57" s="140"/>
      <c r="K57" s="685">
        <v>1</v>
      </c>
      <c r="L57" s="687">
        <v>1</v>
      </c>
      <c r="M57" s="132">
        <v>3</v>
      </c>
      <c r="N57" s="638"/>
      <c r="O57" s="638"/>
      <c r="P57" s="140"/>
      <c r="Q57" s="685">
        <v>1</v>
      </c>
      <c r="R57" s="687">
        <v>1</v>
      </c>
      <c r="S57" s="132">
        <v>3</v>
      </c>
      <c r="T57" s="19"/>
      <c r="U57" s="19"/>
      <c r="V57" s="140"/>
      <c r="W57" s="329"/>
      <c r="X57" s="141">
        <v>3</v>
      </c>
      <c r="Y57" s="684" t="s">
        <v>19</v>
      </c>
      <c r="Z57" s="127" t="s">
        <v>301</v>
      </c>
      <c r="AA57" s="127"/>
      <c r="AB57" s="383"/>
    </row>
    <row r="58" spans="1:28" s="456" customFormat="1" ht="18.75" customHeight="1" thickBot="1">
      <c r="A58" s="128" t="s">
        <v>121</v>
      </c>
      <c r="B58" s="1011" t="s">
        <v>39</v>
      </c>
      <c r="C58" s="685" t="s">
        <v>84</v>
      </c>
      <c r="D58" s="686" t="s">
        <v>6</v>
      </c>
      <c r="E58" s="685">
        <v>2</v>
      </c>
      <c r="F58" s="687">
        <v>0</v>
      </c>
      <c r="G58" s="132">
        <v>3</v>
      </c>
      <c r="H58" s="638"/>
      <c r="I58" s="638"/>
      <c r="J58" s="140"/>
      <c r="K58" s="685">
        <v>2</v>
      </c>
      <c r="L58" s="687">
        <v>0</v>
      </c>
      <c r="M58" s="132">
        <v>3</v>
      </c>
      <c r="N58" s="638"/>
      <c r="O58" s="638"/>
      <c r="P58" s="140"/>
      <c r="Q58" s="685">
        <v>2</v>
      </c>
      <c r="R58" s="687">
        <v>0</v>
      </c>
      <c r="S58" s="132">
        <v>3</v>
      </c>
      <c r="T58" s="19"/>
      <c r="U58" s="19"/>
      <c r="V58" s="140"/>
      <c r="W58" s="329"/>
      <c r="X58" s="141">
        <v>3</v>
      </c>
      <c r="Y58" s="684" t="s">
        <v>466</v>
      </c>
      <c r="Z58" s="127" t="s">
        <v>34</v>
      </c>
      <c r="AA58" s="127"/>
      <c r="AB58" s="1035"/>
    </row>
    <row r="59" spans="1:28" s="455" customFormat="1" ht="16.5" customHeight="1" thickBot="1">
      <c r="A59" s="839" t="s">
        <v>448</v>
      </c>
      <c r="B59" s="1012" t="s">
        <v>430</v>
      </c>
      <c r="C59" s="840" t="s">
        <v>84</v>
      </c>
      <c r="D59" s="841" t="s">
        <v>6</v>
      </c>
      <c r="E59" s="840">
        <v>2</v>
      </c>
      <c r="F59" s="842">
        <v>0</v>
      </c>
      <c r="G59" s="843">
        <v>3</v>
      </c>
      <c r="H59" s="844"/>
      <c r="I59" s="844"/>
      <c r="J59" s="845"/>
      <c r="K59" s="846">
        <v>2</v>
      </c>
      <c r="L59" s="847">
        <v>0</v>
      </c>
      <c r="M59" s="843">
        <v>3</v>
      </c>
      <c r="N59" s="844"/>
      <c r="O59" s="844"/>
      <c r="P59" s="845"/>
      <c r="Q59" s="846">
        <v>2</v>
      </c>
      <c r="R59" s="847">
        <v>0</v>
      </c>
      <c r="S59" s="843">
        <v>3</v>
      </c>
      <c r="T59" s="848"/>
      <c r="U59" s="848"/>
      <c r="V59" s="845"/>
      <c r="W59" s="849"/>
      <c r="X59" s="849">
        <v>3</v>
      </c>
      <c r="Y59" s="850" t="s">
        <v>431</v>
      </c>
      <c r="Z59" s="851" t="s">
        <v>286</v>
      </c>
      <c r="AA59" s="963"/>
      <c r="AB59" s="352"/>
    </row>
    <row r="60" spans="1:28" s="625" customFormat="1" ht="16.5" thickBot="1">
      <c r="A60" s="688"/>
      <c r="B60" s="689"/>
      <c r="C60" s="690"/>
      <c r="D60" s="691"/>
      <c r="E60" s="660"/>
      <c r="F60" s="661"/>
      <c r="G60" s="661"/>
      <c r="H60" s="661"/>
      <c r="I60" s="661"/>
      <c r="J60" s="662"/>
      <c r="K60" s="660"/>
      <c r="L60" s="661"/>
      <c r="M60" s="661"/>
      <c r="N60" s="661"/>
      <c r="O60" s="661"/>
      <c r="P60" s="662"/>
      <c r="Q60" s="660"/>
      <c r="R60" s="661"/>
      <c r="S60" s="661"/>
      <c r="T60" s="661"/>
      <c r="U60" s="661"/>
      <c r="V60" s="662"/>
      <c r="W60" s="692"/>
      <c r="X60" s="693"/>
      <c r="Y60" s="694"/>
      <c r="Z60" s="695"/>
      <c r="AA60" s="964"/>
      <c r="AB60" s="68"/>
    </row>
    <row r="61" spans="1:28" ht="18.75" thickBot="1">
      <c r="A61" s="1099" t="s">
        <v>302</v>
      </c>
      <c r="B61" s="1100"/>
      <c r="C61" s="917"/>
      <c r="D61" s="918"/>
      <c r="E61" s="903"/>
      <c r="F61" s="904"/>
      <c r="G61" s="904"/>
      <c r="H61" s="904"/>
      <c r="I61" s="904"/>
      <c r="J61" s="904"/>
      <c r="K61" s="903"/>
      <c r="L61" s="904"/>
      <c r="M61" s="904"/>
      <c r="N61" s="904"/>
      <c r="O61" s="904"/>
      <c r="P61" s="904"/>
      <c r="Q61" s="903"/>
      <c r="R61" s="904"/>
      <c r="S61" s="904">
        <f>S62</f>
        <v>13</v>
      </c>
      <c r="T61" s="904"/>
      <c r="U61" s="904"/>
      <c r="V61" s="904">
        <f>V62</f>
        <v>11</v>
      </c>
      <c r="W61" s="919"/>
      <c r="X61" s="906">
        <f>SUM(G61:V61)</f>
        <v>24</v>
      </c>
      <c r="Y61" s="907"/>
      <c r="Z61" s="920"/>
      <c r="AA61" s="965"/>
      <c r="AB61" s="1036"/>
    </row>
    <row r="62" spans="1:28" ht="36.75" customHeight="1" thickBot="1">
      <c r="A62" s="1101" t="s">
        <v>361</v>
      </c>
      <c r="B62" s="1102"/>
      <c r="C62" s="909"/>
      <c r="D62" s="910"/>
      <c r="E62" s="911"/>
      <c r="F62" s="912"/>
      <c r="G62" s="912"/>
      <c r="H62" s="912"/>
      <c r="I62" s="912"/>
      <c r="J62" s="913"/>
      <c r="K62" s="911"/>
      <c r="L62" s="912"/>
      <c r="M62" s="912"/>
      <c r="N62" s="912"/>
      <c r="O62" s="912"/>
      <c r="P62" s="913"/>
      <c r="Q62" s="911"/>
      <c r="R62" s="912"/>
      <c r="S62" s="912">
        <f>S71+S63</f>
        <v>13</v>
      </c>
      <c r="T62" s="912"/>
      <c r="U62" s="912"/>
      <c r="V62" s="912">
        <f>+V63</f>
        <v>11</v>
      </c>
      <c r="W62" s="914"/>
      <c r="X62" s="914">
        <f>SUM(F62:W62)</f>
        <v>24</v>
      </c>
      <c r="Y62" s="915"/>
      <c r="Z62" s="916" t="s">
        <v>337</v>
      </c>
      <c r="AA62" s="966"/>
      <c r="AB62" s="1037"/>
    </row>
    <row r="63" spans="1:28" s="456" customFormat="1" ht="15" customHeight="1" thickBot="1">
      <c r="A63" s="1093" t="s">
        <v>367</v>
      </c>
      <c r="B63" s="1094"/>
      <c r="C63" s="772"/>
      <c r="D63" s="652"/>
      <c r="E63" s="102"/>
      <c r="F63" s="653"/>
      <c r="G63" s="653"/>
      <c r="H63" s="653"/>
      <c r="I63" s="653"/>
      <c r="J63" s="652"/>
      <c r="K63" s="102"/>
      <c r="L63" s="653"/>
      <c r="M63" s="653"/>
      <c r="N63" s="653"/>
      <c r="O63" s="653"/>
      <c r="P63" s="652"/>
      <c r="Q63" s="102"/>
      <c r="R63" s="653"/>
      <c r="S63" s="653">
        <f>SUM(S65:S69)</f>
        <v>10</v>
      </c>
      <c r="T63" s="653"/>
      <c r="U63" s="653"/>
      <c r="V63" s="653">
        <f>SUM(V65:V70)</f>
        <v>11</v>
      </c>
      <c r="W63" s="654"/>
      <c r="X63" s="110">
        <f>SUM(F63:W63)</f>
        <v>21</v>
      </c>
      <c r="Y63" s="384"/>
      <c r="Z63" s="241"/>
      <c r="AA63" s="855"/>
      <c r="AB63" s="68"/>
    </row>
    <row r="64" spans="1:28" s="456" customFormat="1" ht="13.5" hidden="1" thickBot="1">
      <c r="A64" s="795" t="s">
        <v>256</v>
      </c>
      <c r="B64" s="796" t="s">
        <v>347</v>
      </c>
      <c r="C64" s="773" t="s">
        <v>5</v>
      </c>
      <c r="D64" s="646" t="s">
        <v>8</v>
      </c>
      <c r="E64" s="645"/>
      <c r="F64" s="647"/>
      <c r="G64" s="762"/>
      <c r="H64" s="647"/>
      <c r="I64" s="647"/>
      <c r="J64" s="763"/>
      <c r="K64" s="645"/>
      <c r="L64" s="647"/>
      <c r="M64" s="762"/>
      <c r="N64" s="647">
        <v>0</v>
      </c>
      <c r="O64" s="647">
        <v>2</v>
      </c>
      <c r="P64" s="763">
        <v>0</v>
      </c>
      <c r="Q64" s="731">
        <v>0</v>
      </c>
      <c r="R64" s="732">
        <v>0</v>
      </c>
      <c r="S64" s="765">
        <v>0</v>
      </c>
      <c r="T64" s="732"/>
      <c r="U64" s="732"/>
      <c r="V64" s="766"/>
      <c r="W64" s="648"/>
      <c r="X64" s="648"/>
      <c r="Y64" s="649" t="s">
        <v>25</v>
      </c>
      <c r="Z64" s="650" t="s">
        <v>71</v>
      </c>
      <c r="AA64" s="651"/>
      <c r="AB64" s="650"/>
    </row>
    <row r="65" spans="1:28" s="456" customFormat="1" ht="12.75">
      <c r="A65" s="696" t="s">
        <v>143</v>
      </c>
      <c r="B65" s="1014" t="s">
        <v>505</v>
      </c>
      <c r="C65" s="22" t="s">
        <v>5</v>
      </c>
      <c r="D65" s="20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764"/>
      <c r="Q65" s="56">
        <v>2</v>
      </c>
      <c r="R65" s="57">
        <v>0</v>
      </c>
      <c r="S65" s="58">
        <v>3</v>
      </c>
      <c r="T65" s="57"/>
      <c r="U65" s="57"/>
      <c r="V65" s="767"/>
      <c r="W65" s="387"/>
      <c r="X65" s="329">
        <v>3</v>
      </c>
      <c r="Y65" s="744" t="s">
        <v>202</v>
      </c>
      <c r="Z65" s="636" t="s">
        <v>73</v>
      </c>
      <c r="AA65" s="636"/>
      <c r="AB65" s="1038"/>
    </row>
    <row r="66" spans="1:28" s="456" customFormat="1" ht="12.75">
      <c r="A66" s="10" t="s">
        <v>163</v>
      </c>
      <c r="B66" s="1004" t="s">
        <v>57</v>
      </c>
      <c r="C66" s="702" t="s">
        <v>5</v>
      </c>
      <c r="D66" s="9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764"/>
      <c r="Q66" s="21">
        <v>2</v>
      </c>
      <c r="R66" s="19">
        <v>1</v>
      </c>
      <c r="S66" s="72">
        <v>4</v>
      </c>
      <c r="T66" s="19"/>
      <c r="U66" s="19"/>
      <c r="V66" s="357"/>
      <c r="W66" s="387"/>
      <c r="X66" s="329">
        <v>4</v>
      </c>
      <c r="Y66" s="745" t="s">
        <v>44</v>
      </c>
      <c r="Z66" s="746" t="s">
        <v>73</v>
      </c>
      <c r="AA66" s="17"/>
      <c r="AB66" s="381"/>
    </row>
    <row r="67" spans="1:28" s="456" customFormat="1" ht="12.75">
      <c r="A67" s="18" t="s">
        <v>144</v>
      </c>
      <c r="B67" s="1004" t="s">
        <v>56</v>
      </c>
      <c r="C67" s="22" t="s">
        <v>5</v>
      </c>
      <c r="D67" s="20" t="s">
        <v>8</v>
      </c>
      <c r="E67" s="21"/>
      <c r="F67" s="19"/>
      <c r="G67" s="361"/>
      <c r="H67" s="19"/>
      <c r="I67" s="19"/>
      <c r="J67" s="783"/>
      <c r="K67" s="21"/>
      <c r="L67" s="19"/>
      <c r="M67" s="361"/>
      <c r="N67" s="19"/>
      <c r="O67" s="19"/>
      <c r="P67" s="764"/>
      <c r="Q67" s="824">
        <v>0</v>
      </c>
      <c r="R67" s="825">
        <v>2</v>
      </c>
      <c r="S67" s="988">
        <v>3</v>
      </c>
      <c r="T67" s="19"/>
      <c r="U67" s="19"/>
      <c r="V67" s="357"/>
      <c r="W67" s="387"/>
      <c r="X67" s="329">
        <v>3</v>
      </c>
      <c r="Y67" s="744" t="s">
        <v>181</v>
      </c>
      <c r="Z67" s="636" t="s">
        <v>489</v>
      </c>
      <c r="AA67" s="636"/>
      <c r="AB67" s="1038"/>
    </row>
    <row r="68" spans="1:28" s="456" customFormat="1" ht="12.75">
      <c r="A68" s="10" t="s">
        <v>197</v>
      </c>
      <c r="B68" s="1004" t="s">
        <v>189</v>
      </c>
      <c r="C68" s="702" t="s">
        <v>5</v>
      </c>
      <c r="D68" s="9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764"/>
      <c r="Q68" s="21"/>
      <c r="R68" s="19"/>
      <c r="S68" s="361"/>
      <c r="T68" s="19">
        <v>2</v>
      </c>
      <c r="U68" s="19">
        <v>0</v>
      </c>
      <c r="V68" s="73">
        <v>3</v>
      </c>
      <c r="W68" s="387"/>
      <c r="X68" s="329">
        <v>3</v>
      </c>
      <c r="Y68" s="745" t="s">
        <v>58</v>
      </c>
      <c r="Z68" s="746" t="s">
        <v>72</v>
      </c>
      <c r="AA68" s="17"/>
      <c r="AB68" s="381"/>
    </row>
    <row r="69" spans="1:28" s="456" customFormat="1" ht="13.5" thickBot="1">
      <c r="A69" s="10" t="s">
        <v>198</v>
      </c>
      <c r="B69" s="1004" t="s">
        <v>188</v>
      </c>
      <c r="C69" s="702" t="s">
        <v>5</v>
      </c>
      <c r="D69" s="9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764"/>
      <c r="Q69" s="21"/>
      <c r="R69" s="19"/>
      <c r="S69" s="361"/>
      <c r="T69" s="638">
        <v>2</v>
      </c>
      <c r="U69" s="638">
        <v>2</v>
      </c>
      <c r="V69" s="808">
        <v>5</v>
      </c>
      <c r="W69" s="387"/>
      <c r="X69" s="329">
        <v>5</v>
      </c>
      <c r="Y69" s="745" t="s">
        <v>512</v>
      </c>
      <c r="Z69" s="746" t="s">
        <v>72</v>
      </c>
      <c r="AA69" s="639"/>
      <c r="AB69" s="1039"/>
    </row>
    <row r="70" spans="1:28" s="456" customFormat="1" ht="13.5" thickBot="1">
      <c r="A70" s="598" t="s">
        <v>484</v>
      </c>
      <c r="B70" s="1015" t="s">
        <v>372</v>
      </c>
      <c r="C70" s="31" t="s">
        <v>5</v>
      </c>
      <c r="D70" s="6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76">
        <v>0</v>
      </c>
      <c r="R70" s="77">
        <v>2</v>
      </c>
      <c r="S70" s="989" t="s">
        <v>371</v>
      </c>
      <c r="T70" s="77">
        <v>0</v>
      </c>
      <c r="U70" s="77">
        <v>2</v>
      </c>
      <c r="V70" s="990">
        <v>3</v>
      </c>
      <c r="W70" s="542"/>
      <c r="X70" s="331">
        <v>3</v>
      </c>
      <c r="Y70" s="598" t="s">
        <v>25</v>
      </c>
      <c r="Z70" s="747" t="s">
        <v>71</v>
      </c>
      <c r="AA70" s="962"/>
      <c r="AB70" s="381"/>
    </row>
    <row r="71" spans="1:28" s="456" customFormat="1" ht="16.5" customHeight="1" thickBot="1">
      <c r="A71" s="1095" t="s">
        <v>368</v>
      </c>
      <c r="B71" s="1096"/>
      <c r="C71" s="771"/>
      <c r="D71" s="652"/>
      <c r="E71" s="102"/>
      <c r="F71" s="653"/>
      <c r="G71" s="653"/>
      <c r="H71" s="653"/>
      <c r="I71" s="653"/>
      <c r="J71" s="652"/>
      <c r="K71" s="102"/>
      <c r="L71" s="653"/>
      <c r="M71" s="653"/>
      <c r="N71" s="653"/>
      <c r="O71" s="653"/>
      <c r="P71" s="652"/>
      <c r="Q71" s="102"/>
      <c r="R71" s="653"/>
      <c r="S71" s="653">
        <v>3</v>
      </c>
      <c r="T71" s="653"/>
      <c r="U71" s="653"/>
      <c r="V71" s="653" t="s">
        <v>371</v>
      </c>
      <c r="W71" s="654"/>
      <c r="X71" s="110">
        <f>SUM(F71:W71)</f>
        <v>3</v>
      </c>
      <c r="Y71" s="384"/>
      <c r="Z71" s="241"/>
      <c r="AA71" s="855"/>
      <c r="AB71" s="68"/>
    </row>
    <row r="72" spans="1:28" s="456" customFormat="1" ht="12.75">
      <c r="A72" s="714" t="s">
        <v>145</v>
      </c>
      <c r="B72" s="1013" t="s">
        <v>59</v>
      </c>
      <c r="C72" s="720" t="s">
        <v>84</v>
      </c>
      <c r="D72" s="87" t="s">
        <v>6</v>
      </c>
      <c r="E72" s="56"/>
      <c r="F72" s="57"/>
      <c r="G72" s="58"/>
      <c r="H72" s="57"/>
      <c r="I72" s="57"/>
      <c r="J72" s="60"/>
      <c r="K72" s="56"/>
      <c r="L72" s="57"/>
      <c r="M72" s="58"/>
      <c r="N72" s="57"/>
      <c r="O72" s="57"/>
      <c r="P72" s="60"/>
      <c r="Q72" s="56">
        <v>2</v>
      </c>
      <c r="R72" s="57">
        <v>0</v>
      </c>
      <c r="S72" s="60">
        <v>3</v>
      </c>
      <c r="T72" s="57"/>
      <c r="U72" s="57"/>
      <c r="V72" s="59"/>
      <c r="W72" s="715"/>
      <c r="X72" s="328">
        <v>3</v>
      </c>
      <c r="Y72" s="716" t="s">
        <v>30</v>
      </c>
      <c r="Z72" s="717" t="s">
        <v>75</v>
      </c>
      <c r="AA72" s="657"/>
      <c r="AB72" s="17" t="s">
        <v>342</v>
      </c>
    </row>
    <row r="73" spans="1:28" s="456" customFormat="1" ht="38.25">
      <c r="A73" s="10" t="s">
        <v>157</v>
      </c>
      <c r="B73" s="1004" t="s">
        <v>63</v>
      </c>
      <c r="C73" s="702" t="s">
        <v>84</v>
      </c>
      <c r="D73" s="9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1">
        <v>0</v>
      </c>
      <c r="R73" s="19">
        <v>2</v>
      </c>
      <c r="S73" s="140">
        <v>3</v>
      </c>
      <c r="T73" s="19"/>
      <c r="U73" s="19"/>
      <c r="V73" s="73"/>
      <c r="W73" s="122"/>
      <c r="X73" s="329">
        <v>3</v>
      </c>
      <c r="Y73" s="24" t="s">
        <v>25</v>
      </c>
      <c r="Z73" s="17" t="s">
        <v>71</v>
      </c>
      <c r="AA73" s="657"/>
      <c r="AB73" s="17" t="s">
        <v>480</v>
      </c>
    </row>
    <row r="74" spans="1:28" s="456" customFormat="1" ht="25.5" hidden="1">
      <c r="A74" s="641" t="s">
        <v>146</v>
      </c>
      <c r="B74" s="722" t="s">
        <v>222</v>
      </c>
      <c r="C74" s="721" t="s">
        <v>84</v>
      </c>
      <c r="D74" s="632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59">
        <v>2</v>
      </c>
      <c r="R74" s="260">
        <v>0</v>
      </c>
      <c r="S74" s="441">
        <v>3</v>
      </c>
      <c r="T74" s="260"/>
      <c r="U74" s="260"/>
      <c r="V74" s="212"/>
      <c r="W74" s="443"/>
      <c r="X74" s="330"/>
      <c r="Y74" s="24" t="s">
        <v>60</v>
      </c>
      <c r="Z74" s="17" t="s">
        <v>71</v>
      </c>
      <c r="AA74" s="657"/>
      <c r="AB74" s="1040" t="s">
        <v>481</v>
      </c>
    </row>
    <row r="75" spans="1:28" s="456" customFormat="1" ht="12.75">
      <c r="A75" s="10" t="s">
        <v>146</v>
      </c>
      <c r="B75" s="1004" t="s">
        <v>222</v>
      </c>
      <c r="C75" s="702" t="s">
        <v>84</v>
      </c>
      <c r="D75" s="9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21"/>
      <c r="R75" s="19"/>
      <c r="S75" s="361"/>
      <c r="T75" s="19">
        <v>2</v>
      </c>
      <c r="U75" s="19">
        <v>2</v>
      </c>
      <c r="V75" s="73">
        <v>5</v>
      </c>
      <c r="W75" s="387"/>
      <c r="X75" s="991">
        <v>5</v>
      </c>
      <c r="Y75" s="748" t="s">
        <v>60</v>
      </c>
      <c r="Z75" s="655" t="s">
        <v>71</v>
      </c>
      <c r="AA75" s="657"/>
      <c r="AB75" s="1040"/>
    </row>
    <row r="76" spans="1:28" s="456" customFormat="1" ht="12.75">
      <c r="A76" s="18" t="s">
        <v>224</v>
      </c>
      <c r="B76" s="1004" t="s">
        <v>225</v>
      </c>
      <c r="C76" s="22" t="s">
        <v>84</v>
      </c>
      <c r="D76" s="20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329">
        <v>3</v>
      </c>
      <c r="Y76" s="642" t="s">
        <v>128</v>
      </c>
      <c r="Z76" s="636" t="s">
        <v>72</v>
      </c>
      <c r="AA76" s="656"/>
      <c r="AB76" s="746"/>
    </row>
    <row r="77" spans="1:28" s="456" customFormat="1" ht="12.75">
      <c r="A77" s="10" t="s">
        <v>485</v>
      </c>
      <c r="B77" s="1004" t="s">
        <v>344</v>
      </c>
      <c r="C77" s="702" t="s">
        <v>84</v>
      </c>
      <c r="D77" s="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21">
        <v>2</v>
      </c>
      <c r="R77" s="19">
        <v>0</v>
      </c>
      <c r="S77" s="72">
        <v>3</v>
      </c>
      <c r="T77" s="19"/>
      <c r="U77" s="19"/>
      <c r="V77" s="357"/>
      <c r="W77" s="122"/>
      <c r="X77" s="329">
        <v>3</v>
      </c>
      <c r="Y77" s="24" t="s">
        <v>62</v>
      </c>
      <c r="Z77" s="17" t="s">
        <v>75</v>
      </c>
      <c r="AA77" s="657"/>
      <c r="AB77" s="746" t="s">
        <v>342</v>
      </c>
    </row>
    <row r="78" spans="1:28" s="456" customFormat="1" ht="12.75">
      <c r="A78" s="10" t="s">
        <v>156</v>
      </c>
      <c r="B78" s="1004" t="s">
        <v>219</v>
      </c>
      <c r="C78" s="702" t="s">
        <v>84</v>
      </c>
      <c r="D78" s="9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19">
        <v>2</v>
      </c>
      <c r="U78" s="19">
        <v>1</v>
      </c>
      <c r="V78" s="73">
        <v>4</v>
      </c>
      <c r="W78" s="122"/>
      <c r="X78" s="329">
        <v>4</v>
      </c>
      <c r="Y78" s="24" t="s">
        <v>51</v>
      </c>
      <c r="Z78" s="17" t="s">
        <v>75</v>
      </c>
      <c r="AA78" s="657"/>
      <c r="AB78" s="746" t="s">
        <v>342</v>
      </c>
    </row>
    <row r="79" spans="1:28" s="456" customFormat="1" ht="13.5" thickBot="1">
      <c r="A79" s="598" t="s">
        <v>220</v>
      </c>
      <c r="B79" s="1005" t="s">
        <v>221</v>
      </c>
      <c r="C79" s="31" t="s">
        <v>84</v>
      </c>
      <c r="D79" s="640" t="s">
        <v>8</v>
      </c>
      <c r="E79" s="76"/>
      <c r="F79" s="77"/>
      <c r="G79" s="78"/>
      <c r="H79" s="77"/>
      <c r="I79" s="77"/>
      <c r="J79" s="163"/>
      <c r="K79" s="76"/>
      <c r="L79" s="77"/>
      <c r="M79" s="78"/>
      <c r="N79" s="77"/>
      <c r="O79" s="77"/>
      <c r="P79" s="163"/>
      <c r="Q79" s="76"/>
      <c r="R79" s="77"/>
      <c r="S79" s="163"/>
      <c r="T79" s="77">
        <v>2</v>
      </c>
      <c r="U79" s="77">
        <v>2</v>
      </c>
      <c r="V79" s="79">
        <v>4</v>
      </c>
      <c r="W79" s="542"/>
      <c r="X79" s="331">
        <v>4</v>
      </c>
      <c r="Y79" s="718" t="s">
        <v>38</v>
      </c>
      <c r="Z79" s="719" t="s">
        <v>72</v>
      </c>
      <c r="AA79" s="17"/>
      <c r="AB79" s="1041"/>
    </row>
    <row r="80" spans="1:28" s="456" customFormat="1" ht="12.75" hidden="1">
      <c r="A80" s="643" t="s">
        <v>256</v>
      </c>
      <c r="B80" s="644" t="s">
        <v>365</v>
      </c>
      <c r="C80" s="645" t="s">
        <v>84</v>
      </c>
      <c r="D80" s="646" t="s">
        <v>8</v>
      </c>
      <c r="E80" s="645"/>
      <c r="F80" s="647"/>
      <c r="G80" s="710"/>
      <c r="H80" s="647"/>
      <c r="I80" s="647"/>
      <c r="J80" s="711"/>
      <c r="K80" s="645"/>
      <c r="L80" s="647"/>
      <c r="M80" s="710"/>
      <c r="N80" s="647"/>
      <c r="O80" s="647"/>
      <c r="P80" s="711"/>
      <c r="Q80" s="645">
        <v>0</v>
      </c>
      <c r="R80" s="647">
        <v>0</v>
      </c>
      <c r="S80" s="647">
        <v>0</v>
      </c>
      <c r="T80" s="647">
        <v>0</v>
      </c>
      <c r="U80" s="647">
        <v>2</v>
      </c>
      <c r="V80" s="646">
        <v>0</v>
      </c>
      <c r="W80" s="712"/>
      <c r="X80" s="713"/>
      <c r="Y80" s="649" t="s">
        <v>25</v>
      </c>
      <c r="Z80" s="650" t="s">
        <v>71</v>
      </c>
      <c r="AA80" s="636" t="s">
        <v>349</v>
      </c>
      <c r="AB80" s="636"/>
    </row>
    <row r="81" spans="1:28" ht="13.5" thickBot="1">
      <c r="A81" s="1078"/>
      <c r="B81" s="1079"/>
      <c r="C81" s="1079"/>
      <c r="D81" s="1079"/>
      <c r="E81" s="1079"/>
      <c r="F81" s="1079"/>
      <c r="G81" s="1079"/>
      <c r="H81" s="1079"/>
      <c r="I81" s="1079"/>
      <c r="J81" s="1079"/>
      <c r="K81" s="1079"/>
      <c r="L81" s="1079"/>
      <c r="M81" s="1079"/>
      <c r="N81" s="1079"/>
      <c r="O81" s="1079"/>
      <c r="P81" s="1079"/>
      <c r="Q81" s="1079"/>
      <c r="R81" s="1079"/>
      <c r="S81" s="1079"/>
      <c r="T81" s="1079"/>
      <c r="U81" s="1079"/>
      <c r="V81" s="1079"/>
      <c r="W81" s="1079"/>
      <c r="X81" s="1079"/>
      <c r="Y81" s="1079"/>
      <c r="Z81" s="1079"/>
      <c r="AA81" s="126"/>
      <c r="AB81" s="1053"/>
    </row>
    <row r="82" spans="1:28" ht="36.75" customHeight="1" thickBot="1">
      <c r="A82" s="1084" t="s">
        <v>360</v>
      </c>
      <c r="B82" s="1073"/>
      <c r="C82" s="901"/>
      <c r="D82" s="902"/>
      <c r="E82" s="903"/>
      <c r="F82" s="904"/>
      <c r="G82" s="904"/>
      <c r="H82" s="904"/>
      <c r="I82" s="904"/>
      <c r="J82" s="905"/>
      <c r="K82" s="903"/>
      <c r="L82" s="904"/>
      <c r="M82" s="904"/>
      <c r="N82" s="904"/>
      <c r="O82" s="904"/>
      <c r="P82" s="905"/>
      <c r="Q82" s="903"/>
      <c r="R82" s="904"/>
      <c r="S82" s="904">
        <f>+S83+S90</f>
        <v>12</v>
      </c>
      <c r="T82" s="904"/>
      <c r="U82" s="904"/>
      <c r="V82" s="904">
        <f>+V83</f>
        <v>12</v>
      </c>
      <c r="W82" s="906"/>
      <c r="X82" s="906">
        <f>SUM(F82:W82)</f>
        <v>24</v>
      </c>
      <c r="Y82" s="907"/>
      <c r="Z82" s="908" t="s">
        <v>338</v>
      </c>
      <c r="AA82" s="403"/>
      <c r="AB82" s="1056"/>
    </row>
    <row r="83" spans="1:28" s="456" customFormat="1" ht="16.5" customHeight="1" thickBot="1">
      <c r="A83" s="1093" t="s">
        <v>367</v>
      </c>
      <c r="B83" s="1094"/>
      <c r="C83" s="772"/>
      <c r="D83" s="652"/>
      <c r="E83" s="102"/>
      <c r="F83" s="653"/>
      <c r="G83" s="653"/>
      <c r="H83" s="653"/>
      <c r="I83" s="653"/>
      <c r="J83" s="652"/>
      <c r="K83" s="102"/>
      <c r="L83" s="653"/>
      <c r="M83" s="653"/>
      <c r="N83" s="653"/>
      <c r="O83" s="653"/>
      <c r="P83" s="103"/>
      <c r="Q83" s="102"/>
      <c r="R83" s="653"/>
      <c r="S83" s="776">
        <f>SUM(S84:S89)</f>
        <v>9</v>
      </c>
      <c r="T83" s="653"/>
      <c r="U83" s="653"/>
      <c r="V83" s="777">
        <f>SUM(V84:V88)+V89</f>
        <v>12</v>
      </c>
      <c r="W83" s="654"/>
      <c r="X83" s="110">
        <v>21</v>
      </c>
      <c r="Y83" s="956"/>
      <c r="Z83" s="958"/>
      <c r="AA83" s="347"/>
      <c r="AB83" s="352"/>
    </row>
    <row r="84" spans="1:28" s="456" customFormat="1" ht="12.75">
      <c r="A84" s="774" t="s">
        <v>485</v>
      </c>
      <c r="B84" s="1016" t="s">
        <v>344</v>
      </c>
      <c r="C84" s="900" t="s">
        <v>5</v>
      </c>
      <c r="D84" s="775" t="s">
        <v>6</v>
      </c>
      <c r="E84" s="113"/>
      <c r="F84" s="115"/>
      <c r="G84" s="768"/>
      <c r="H84" s="115"/>
      <c r="I84" s="115"/>
      <c r="J84" s="769"/>
      <c r="K84" s="113"/>
      <c r="L84" s="115"/>
      <c r="M84" s="768"/>
      <c r="N84" s="115"/>
      <c r="O84" s="115"/>
      <c r="P84" s="770"/>
      <c r="Q84" s="113">
        <v>2</v>
      </c>
      <c r="R84" s="115">
        <v>0</v>
      </c>
      <c r="S84" s="116">
        <v>3</v>
      </c>
      <c r="T84" s="115"/>
      <c r="U84" s="115"/>
      <c r="V84" s="769"/>
      <c r="W84" s="709"/>
      <c r="X84" s="993">
        <v>3</v>
      </c>
      <c r="Y84" s="960" t="s">
        <v>62</v>
      </c>
      <c r="Z84" s="961" t="s">
        <v>75</v>
      </c>
      <c r="AA84" s="655"/>
      <c r="AB84" s="1057" t="s">
        <v>342</v>
      </c>
    </row>
    <row r="85" spans="1:28" s="456" customFormat="1" ht="12.75">
      <c r="A85" s="629" t="s">
        <v>145</v>
      </c>
      <c r="B85" s="1017" t="s">
        <v>59</v>
      </c>
      <c r="C85" s="6" t="s">
        <v>5</v>
      </c>
      <c r="D85" s="9" t="s">
        <v>6</v>
      </c>
      <c r="E85" s="21"/>
      <c r="F85" s="19"/>
      <c r="G85" s="361"/>
      <c r="H85" s="19"/>
      <c r="I85" s="19"/>
      <c r="J85" s="357"/>
      <c r="K85" s="21"/>
      <c r="L85" s="19"/>
      <c r="M85" s="361"/>
      <c r="N85" s="19"/>
      <c r="O85" s="19"/>
      <c r="P85" s="764"/>
      <c r="Q85" s="21">
        <v>2</v>
      </c>
      <c r="R85" s="19">
        <v>0</v>
      </c>
      <c r="S85" s="72">
        <v>3</v>
      </c>
      <c r="T85" s="19"/>
      <c r="U85" s="19"/>
      <c r="V85" s="357"/>
      <c r="W85" s="387"/>
      <c r="X85" s="994">
        <v>3</v>
      </c>
      <c r="Y85" s="748" t="s">
        <v>30</v>
      </c>
      <c r="Z85" s="655" t="s">
        <v>75</v>
      </c>
      <c r="AA85" s="655"/>
      <c r="AB85" s="1057" t="s">
        <v>342</v>
      </c>
    </row>
    <row r="86" spans="1:28" s="456" customFormat="1" ht="38.25">
      <c r="A86" s="629" t="s">
        <v>157</v>
      </c>
      <c r="B86" s="1017" t="s">
        <v>63</v>
      </c>
      <c r="C86" s="6" t="s">
        <v>5</v>
      </c>
      <c r="D86" s="9" t="s">
        <v>8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764"/>
      <c r="Q86" s="21">
        <v>0</v>
      </c>
      <c r="R86" s="19">
        <v>2</v>
      </c>
      <c r="S86" s="72">
        <v>3</v>
      </c>
      <c r="T86" s="19"/>
      <c r="U86" s="19"/>
      <c r="V86" s="357"/>
      <c r="W86" s="387"/>
      <c r="X86" s="994">
        <v>3</v>
      </c>
      <c r="Y86" s="748" t="s">
        <v>25</v>
      </c>
      <c r="Z86" s="655" t="s">
        <v>71</v>
      </c>
      <c r="AA86" s="655"/>
      <c r="AB86" s="1057" t="s">
        <v>354</v>
      </c>
    </row>
    <row r="87" spans="1:28" s="456" customFormat="1" ht="12.75">
      <c r="A87" s="629" t="s">
        <v>156</v>
      </c>
      <c r="B87" s="1017" t="s">
        <v>219</v>
      </c>
      <c r="C87" s="6" t="s">
        <v>5</v>
      </c>
      <c r="D87" s="9" t="s">
        <v>6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764"/>
      <c r="Q87" s="21"/>
      <c r="R87" s="19"/>
      <c r="S87" s="361"/>
      <c r="T87" s="19">
        <v>2</v>
      </c>
      <c r="U87" s="19">
        <v>1</v>
      </c>
      <c r="V87" s="73">
        <v>4</v>
      </c>
      <c r="W87" s="387"/>
      <c r="X87" s="994">
        <v>4</v>
      </c>
      <c r="Y87" s="748" t="s">
        <v>51</v>
      </c>
      <c r="Z87" s="655" t="s">
        <v>75</v>
      </c>
      <c r="AA87" s="655"/>
      <c r="AB87" s="1057" t="s">
        <v>342</v>
      </c>
    </row>
    <row r="88" spans="1:28" s="456" customFormat="1" ht="17.25" customHeight="1">
      <c r="A88" s="629" t="s">
        <v>146</v>
      </c>
      <c r="B88" s="1017" t="s">
        <v>222</v>
      </c>
      <c r="C88" s="6" t="s">
        <v>5</v>
      </c>
      <c r="D88" s="9" t="s">
        <v>8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764"/>
      <c r="Q88" s="21"/>
      <c r="R88" s="19"/>
      <c r="S88" s="361"/>
      <c r="T88" s="19">
        <v>2</v>
      </c>
      <c r="U88" s="19">
        <v>2</v>
      </c>
      <c r="V88" s="73">
        <v>5</v>
      </c>
      <c r="W88" s="387"/>
      <c r="X88" s="994">
        <v>5</v>
      </c>
      <c r="Y88" s="748" t="s">
        <v>60</v>
      </c>
      <c r="Z88" s="655" t="s">
        <v>71</v>
      </c>
      <c r="AA88" s="655"/>
      <c r="AB88" s="1057" t="s">
        <v>342</v>
      </c>
    </row>
    <row r="89" spans="1:28" s="456" customFormat="1" ht="13.5" thickBot="1">
      <c r="A89" s="598" t="s">
        <v>484</v>
      </c>
      <c r="B89" s="1018" t="s">
        <v>369</v>
      </c>
      <c r="C89" s="76" t="s">
        <v>5</v>
      </c>
      <c r="D89" s="640" t="s">
        <v>8</v>
      </c>
      <c r="E89" s="76"/>
      <c r="F89" s="77"/>
      <c r="G89" s="78"/>
      <c r="H89" s="77"/>
      <c r="I89" s="77"/>
      <c r="J89" s="163"/>
      <c r="K89" s="76"/>
      <c r="L89" s="77"/>
      <c r="M89" s="78"/>
      <c r="N89" s="77"/>
      <c r="O89" s="77"/>
      <c r="P89" s="163"/>
      <c r="Q89" s="76">
        <v>0</v>
      </c>
      <c r="R89" s="77">
        <v>2</v>
      </c>
      <c r="S89" s="992" t="s">
        <v>371</v>
      </c>
      <c r="T89" s="31">
        <v>0</v>
      </c>
      <c r="U89" s="77">
        <v>2</v>
      </c>
      <c r="V89" s="79">
        <v>3</v>
      </c>
      <c r="W89" s="542"/>
      <c r="X89" s="955">
        <v>3</v>
      </c>
      <c r="Y89" s="598" t="s">
        <v>25</v>
      </c>
      <c r="Z89" s="995" t="s">
        <v>71</v>
      </c>
      <c r="AA89" s="724"/>
      <c r="AB89" s="1040"/>
    </row>
    <row r="90" spans="1:28" s="456" customFormat="1" ht="16.5" thickBot="1">
      <c r="A90" s="1091" t="s">
        <v>368</v>
      </c>
      <c r="B90" s="1092"/>
      <c r="C90" s="781"/>
      <c r="D90" s="103"/>
      <c r="E90" s="104"/>
      <c r="F90" s="105"/>
      <c r="G90" s="105"/>
      <c r="H90" s="105"/>
      <c r="I90" s="105"/>
      <c r="J90" s="106"/>
      <c r="K90" s="107"/>
      <c r="L90" s="105"/>
      <c r="M90" s="105"/>
      <c r="N90" s="105"/>
      <c r="O90" s="105"/>
      <c r="P90" s="106"/>
      <c r="Q90" s="107"/>
      <c r="R90" s="105"/>
      <c r="S90" s="125">
        <v>3</v>
      </c>
      <c r="T90" s="105"/>
      <c r="U90" s="105"/>
      <c r="V90" s="782" t="s">
        <v>371</v>
      </c>
      <c r="W90" s="110"/>
      <c r="X90" s="110">
        <v>3</v>
      </c>
      <c r="Y90" s="957"/>
      <c r="Z90" s="959"/>
      <c r="AA90" s="852"/>
      <c r="AB90" s="1036"/>
    </row>
    <row r="91" spans="1:28" s="456" customFormat="1" ht="12.75">
      <c r="A91" s="778" t="s">
        <v>143</v>
      </c>
      <c r="B91" s="1019" t="s">
        <v>55</v>
      </c>
      <c r="C91" s="761" t="s">
        <v>84</v>
      </c>
      <c r="D91" s="708" t="s">
        <v>6</v>
      </c>
      <c r="E91" s="113"/>
      <c r="F91" s="115"/>
      <c r="G91" s="116"/>
      <c r="H91" s="115"/>
      <c r="I91" s="115"/>
      <c r="J91" s="117"/>
      <c r="K91" s="113"/>
      <c r="L91" s="115"/>
      <c r="M91" s="116"/>
      <c r="N91" s="115"/>
      <c r="O91" s="115"/>
      <c r="P91" s="117"/>
      <c r="Q91" s="113">
        <v>2</v>
      </c>
      <c r="R91" s="115">
        <v>0</v>
      </c>
      <c r="S91" s="117">
        <v>3</v>
      </c>
      <c r="T91" s="115"/>
      <c r="U91" s="115"/>
      <c r="V91" s="118"/>
      <c r="W91" s="119"/>
      <c r="X91" s="120">
        <v>3</v>
      </c>
      <c r="Y91" s="779" t="s">
        <v>202</v>
      </c>
      <c r="Z91" s="780" t="s">
        <v>73</v>
      </c>
      <c r="AA91" s="636"/>
      <c r="AB91" s="636"/>
    </row>
    <row r="92" spans="1:28" s="456" customFormat="1" ht="12.75">
      <c r="A92" s="629" t="s">
        <v>163</v>
      </c>
      <c r="B92" s="1020" t="s">
        <v>57</v>
      </c>
      <c r="C92" s="702" t="s">
        <v>84</v>
      </c>
      <c r="D92" s="9" t="s">
        <v>6</v>
      </c>
      <c r="E92" s="21"/>
      <c r="F92" s="19"/>
      <c r="G92" s="72"/>
      <c r="H92" s="19"/>
      <c r="I92" s="19"/>
      <c r="J92" s="140"/>
      <c r="K92" s="21"/>
      <c r="L92" s="19"/>
      <c r="M92" s="72"/>
      <c r="N92" s="19"/>
      <c r="O92" s="19"/>
      <c r="P92" s="140"/>
      <c r="Q92" s="21">
        <v>2</v>
      </c>
      <c r="R92" s="19">
        <v>1</v>
      </c>
      <c r="S92" s="140">
        <v>4</v>
      </c>
      <c r="T92" s="19"/>
      <c r="U92" s="19"/>
      <c r="V92" s="73"/>
      <c r="W92" s="122"/>
      <c r="X92" s="141">
        <v>4</v>
      </c>
      <c r="Y92" s="24" t="s">
        <v>44</v>
      </c>
      <c r="Z92" s="17" t="s">
        <v>73</v>
      </c>
      <c r="AA92" s="17"/>
      <c r="AB92" s="17"/>
    </row>
    <row r="93" spans="1:28" s="456" customFormat="1" ht="12.75">
      <c r="A93" s="633" t="s">
        <v>144</v>
      </c>
      <c r="B93" s="1020" t="s">
        <v>56</v>
      </c>
      <c r="C93" s="22" t="s">
        <v>84</v>
      </c>
      <c r="D93" s="20" t="s">
        <v>8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637">
        <v>0</v>
      </c>
      <c r="R93" s="638">
        <v>2</v>
      </c>
      <c r="S93" s="806">
        <v>3</v>
      </c>
      <c r="T93" s="19"/>
      <c r="U93" s="19"/>
      <c r="V93" s="73"/>
      <c r="W93" s="122"/>
      <c r="X93" s="141">
        <v>3</v>
      </c>
      <c r="Y93" s="642" t="s">
        <v>181</v>
      </c>
      <c r="Z93" s="636" t="s">
        <v>489</v>
      </c>
      <c r="AA93" s="636"/>
      <c r="AB93" s="636"/>
    </row>
    <row r="94" spans="1:28" s="456" customFormat="1" ht="12.75">
      <c r="A94" s="629" t="s">
        <v>197</v>
      </c>
      <c r="B94" s="1020" t="s">
        <v>189</v>
      </c>
      <c r="C94" s="702" t="s">
        <v>84</v>
      </c>
      <c r="D94" s="9" t="s">
        <v>199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/>
      <c r="R94" s="19"/>
      <c r="S94" s="140"/>
      <c r="T94" s="19">
        <v>2</v>
      </c>
      <c r="U94" s="19">
        <v>0</v>
      </c>
      <c r="V94" s="73">
        <v>3</v>
      </c>
      <c r="W94" s="122"/>
      <c r="X94" s="141">
        <v>3</v>
      </c>
      <c r="Y94" s="24" t="s">
        <v>58</v>
      </c>
      <c r="Z94" s="17" t="s">
        <v>72</v>
      </c>
      <c r="AA94" s="17"/>
      <c r="AB94" s="17"/>
    </row>
    <row r="95" spans="1:28" s="456" customFormat="1" ht="12.75">
      <c r="A95" s="629" t="s">
        <v>198</v>
      </c>
      <c r="B95" s="1020" t="s">
        <v>188</v>
      </c>
      <c r="C95" s="702" t="s">
        <v>84</v>
      </c>
      <c r="D95" s="9" t="s">
        <v>199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21"/>
      <c r="R95" s="19"/>
      <c r="S95" s="140"/>
      <c r="T95" s="638">
        <v>2</v>
      </c>
      <c r="U95" s="638">
        <v>2</v>
      </c>
      <c r="V95" s="808">
        <v>5</v>
      </c>
      <c r="W95" s="860"/>
      <c r="X95" s="141">
        <v>5</v>
      </c>
      <c r="Y95" s="24" t="s">
        <v>512</v>
      </c>
      <c r="Z95" s="17" t="s">
        <v>72</v>
      </c>
      <c r="AA95" s="17"/>
      <c r="AB95" s="17"/>
    </row>
    <row r="96" spans="1:28" ht="24" thickBot="1">
      <c r="A96" s="1074" t="s">
        <v>303</v>
      </c>
      <c r="B96" s="1075"/>
      <c r="C96" s="723"/>
      <c r="D96" s="41"/>
      <c r="E96" s="40"/>
      <c r="F96" s="42"/>
      <c r="G96" s="42">
        <f>+G97+G98</f>
        <v>5</v>
      </c>
      <c r="H96" s="42"/>
      <c r="I96" s="42"/>
      <c r="J96" s="42">
        <f>+J97+J98</f>
        <v>2</v>
      </c>
      <c r="K96" s="40"/>
      <c r="L96" s="42"/>
      <c r="M96" s="42"/>
      <c r="N96" s="42"/>
      <c r="O96" s="42"/>
      <c r="P96" s="41"/>
      <c r="Q96" s="40"/>
      <c r="R96" s="42"/>
      <c r="S96" s="42">
        <f>+S97+S98</f>
        <v>0</v>
      </c>
      <c r="T96" s="42"/>
      <c r="U96" s="42"/>
      <c r="V96" s="41">
        <f>+V97+V98</f>
        <v>0</v>
      </c>
      <c r="W96" s="861"/>
      <c r="X96" s="44">
        <f>SUM(X97:X98)</f>
        <v>13</v>
      </c>
      <c r="Y96" s="580"/>
      <c r="Z96" s="45"/>
      <c r="AA96" s="853"/>
      <c r="AB96" s="1058"/>
    </row>
    <row r="97" spans="1:28" s="456" customFormat="1" ht="15" thickBot="1">
      <c r="A97" s="138"/>
      <c r="B97" s="139" t="s">
        <v>491</v>
      </c>
      <c r="C97" s="6"/>
      <c r="D97" s="5"/>
      <c r="E97" s="6"/>
      <c r="F97" s="4"/>
      <c r="G97" s="146">
        <v>2</v>
      </c>
      <c r="H97" s="4"/>
      <c r="I97" s="4"/>
      <c r="J97" s="630">
        <v>2</v>
      </c>
      <c r="K97" s="6"/>
      <c r="L97" s="4"/>
      <c r="M97" s="146"/>
      <c r="N97" s="4"/>
      <c r="O97" s="4"/>
      <c r="P97" s="630"/>
      <c r="Q97" s="6"/>
      <c r="R97" s="4"/>
      <c r="S97" s="146"/>
      <c r="T97" s="4"/>
      <c r="U97" s="4"/>
      <c r="V97" s="628"/>
      <c r="W97" s="33"/>
      <c r="X97" s="329">
        <v>4</v>
      </c>
      <c r="Y97" s="220"/>
      <c r="Z97" s="856"/>
      <c r="AA97" s="854"/>
      <c r="AB97" s="1059"/>
    </row>
    <row r="98" spans="1:28" s="456" customFormat="1" ht="16.5" thickBot="1">
      <c r="A98" s="1089" t="s">
        <v>359</v>
      </c>
      <c r="B98" s="1090"/>
      <c r="C98" s="102"/>
      <c r="D98" s="103"/>
      <c r="E98" s="104"/>
      <c r="F98" s="105"/>
      <c r="G98" s="105">
        <v>3</v>
      </c>
      <c r="H98" s="105"/>
      <c r="I98" s="105"/>
      <c r="J98" s="106"/>
      <c r="K98" s="107"/>
      <c r="L98" s="105"/>
      <c r="M98" s="105">
        <v>3</v>
      </c>
      <c r="N98" s="105"/>
      <c r="O98" s="105"/>
      <c r="P98" s="106">
        <v>3</v>
      </c>
      <c r="Q98" s="107"/>
      <c r="R98" s="105"/>
      <c r="S98" s="105">
        <v>0</v>
      </c>
      <c r="T98" s="105"/>
      <c r="U98" s="105"/>
      <c r="V98" s="108">
        <v>0</v>
      </c>
      <c r="W98" s="707"/>
      <c r="X98" s="110">
        <f>SUM(G98:W98)</f>
        <v>9</v>
      </c>
      <c r="Y98" s="597" t="s">
        <v>305</v>
      </c>
      <c r="Z98" s="111"/>
      <c r="AA98" s="855"/>
      <c r="AB98" s="1036"/>
    </row>
    <row r="99" spans="1:28" ht="15.75">
      <c r="A99" s="1108" t="s">
        <v>306</v>
      </c>
      <c r="B99" s="1109"/>
      <c r="C99" s="88"/>
      <c r="D99" s="698"/>
      <c r="E99" s="728"/>
      <c r="F99" s="627"/>
      <c r="G99" s="58"/>
      <c r="H99" s="627"/>
      <c r="I99" s="627"/>
      <c r="J99" s="59"/>
      <c r="K99" s="786"/>
      <c r="L99" s="627"/>
      <c r="M99" s="58"/>
      <c r="N99" s="627"/>
      <c r="O99" s="627"/>
      <c r="P99" s="60"/>
      <c r="Q99" s="728"/>
      <c r="R99" s="627"/>
      <c r="S99" s="58"/>
      <c r="T99" s="627"/>
      <c r="U99" s="627"/>
      <c r="V99" s="59"/>
      <c r="W99" s="715"/>
      <c r="X99" s="62"/>
      <c r="Y99" s="729"/>
      <c r="Z99" s="730"/>
      <c r="AA99" s="725"/>
      <c r="AB99" s="242"/>
    </row>
    <row r="100" spans="1:28" s="456" customFormat="1" ht="12.75">
      <c r="A100" s="797" t="s">
        <v>147</v>
      </c>
      <c r="B100" s="1021" t="s">
        <v>184</v>
      </c>
      <c r="C100" s="798" t="s">
        <v>16</v>
      </c>
      <c r="D100" s="799" t="s">
        <v>6</v>
      </c>
      <c r="E100" s="798"/>
      <c r="F100" s="800"/>
      <c r="G100" s="72"/>
      <c r="H100" s="800"/>
      <c r="I100" s="800"/>
      <c r="J100" s="140"/>
      <c r="K100" s="802">
        <v>2</v>
      </c>
      <c r="L100" s="801">
        <v>2</v>
      </c>
      <c r="M100" s="72">
        <v>5</v>
      </c>
      <c r="N100" s="801"/>
      <c r="O100" s="801"/>
      <c r="P100" s="140"/>
      <c r="Q100" s="802"/>
      <c r="R100" s="801"/>
      <c r="S100" s="72"/>
      <c r="T100" s="801"/>
      <c r="U100" s="801"/>
      <c r="V100" s="73"/>
      <c r="W100" s="803"/>
      <c r="X100" s="141">
        <v>5</v>
      </c>
      <c r="Y100" s="804" t="s">
        <v>98</v>
      </c>
      <c r="Z100" s="741" t="s">
        <v>96</v>
      </c>
      <c r="AA100" s="857"/>
      <c r="AB100" s="1060"/>
    </row>
    <row r="101" spans="1:28" s="456" customFormat="1" ht="12.75">
      <c r="A101" s="18" t="s">
        <v>109</v>
      </c>
      <c r="B101" s="805" t="s">
        <v>490</v>
      </c>
      <c r="C101" s="21" t="s">
        <v>16</v>
      </c>
      <c r="D101" s="30" t="s">
        <v>6</v>
      </c>
      <c r="E101" s="637"/>
      <c r="F101" s="638"/>
      <c r="G101" s="806"/>
      <c r="H101" s="638">
        <v>2</v>
      </c>
      <c r="I101" s="638">
        <v>1</v>
      </c>
      <c r="J101" s="807">
        <v>4</v>
      </c>
      <c r="K101" s="637"/>
      <c r="L101" s="638"/>
      <c r="M101" s="806"/>
      <c r="N101" s="638">
        <v>2</v>
      </c>
      <c r="O101" s="638">
        <v>1</v>
      </c>
      <c r="P101" s="807">
        <v>4</v>
      </c>
      <c r="Q101" s="21"/>
      <c r="R101" s="19"/>
      <c r="S101" s="806"/>
      <c r="T101" s="19"/>
      <c r="U101" s="19"/>
      <c r="V101" s="808"/>
      <c r="W101" s="122"/>
      <c r="X101" s="809">
        <v>4</v>
      </c>
      <c r="Y101" s="804" t="s">
        <v>95</v>
      </c>
      <c r="Z101" s="741" t="s">
        <v>96</v>
      </c>
      <c r="AA101" s="857"/>
      <c r="AB101" s="1060"/>
    </row>
    <row r="102" spans="1:28" s="456" customFormat="1" ht="12.75">
      <c r="A102" s="810" t="s">
        <v>227</v>
      </c>
      <c r="B102" s="811" t="s">
        <v>228</v>
      </c>
      <c r="C102" s="812" t="s">
        <v>16</v>
      </c>
      <c r="D102" s="813" t="s">
        <v>6</v>
      </c>
      <c r="E102" s="812"/>
      <c r="F102" s="814"/>
      <c r="G102" s="815"/>
      <c r="H102" s="814"/>
      <c r="I102" s="814"/>
      <c r="J102" s="816"/>
      <c r="K102" s="812"/>
      <c r="L102" s="814"/>
      <c r="M102" s="815"/>
      <c r="N102" s="814"/>
      <c r="O102" s="814"/>
      <c r="P102" s="816"/>
      <c r="Q102" s="817">
        <v>2</v>
      </c>
      <c r="R102" s="818">
        <v>1</v>
      </c>
      <c r="S102" s="815">
        <v>4</v>
      </c>
      <c r="T102" s="818"/>
      <c r="U102" s="818"/>
      <c r="V102" s="819"/>
      <c r="W102" s="820"/>
      <c r="X102" s="821">
        <v>4</v>
      </c>
      <c r="Y102" s="804" t="s">
        <v>229</v>
      </c>
      <c r="Z102" s="741" t="s">
        <v>308</v>
      </c>
      <c r="AA102" s="857"/>
      <c r="AB102" s="1060"/>
    </row>
    <row r="103" spans="1:28" s="456" customFormat="1" ht="12.75">
      <c r="A103" s="797" t="s">
        <v>230</v>
      </c>
      <c r="B103" s="822" t="s">
        <v>231</v>
      </c>
      <c r="C103" s="798" t="s">
        <v>16</v>
      </c>
      <c r="D103" s="799" t="s">
        <v>8</v>
      </c>
      <c r="E103" s="798"/>
      <c r="F103" s="800"/>
      <c r="G103" s="72"/>
      <c r="H103" s="800"/>
      <c r="I103" s="800"/>
      <c r="J103" s="140"/>
      <c r="K103" s="798"/>
      <c r="L103" s="800"/>
      <c r="M103" s="72"/>
      <c r="N103" s="800"/>
      <c r="O103" s="800"/>
      <c r="P103" s="140"/>
      <c r="Q103" s="802">
        <v>2</v>
      </c>
      <c r="R103" s="801">
        <v>1</v>
      </c>
      <c r="S103" s="72">
        <v>3</v>
      </c>
      <c r="T103" s="801"/>
      <c r="U103" s="801"/>
      <c r="V103" s="73"/>
      <c r="W103" s="820"/>
      <c r="X103" s="141">
        <v>3</v>
      </c>
      <c r="Y103" s="804" t="s">
        <v>309</v>
      </c>
      <c r="Z103" s="741" t="s">
        <v>450</v>
      </c>
      <c r="AA103" s="857"/>
      <c r="AB103" s="1060"/>
    </row>
    <row r="104" spans="1:28" s="456" customFormat="1" ht="12.75">
      <c r="A104" s="797" t="s">
        <v>232</v>
      </c>
      <c r="B104" s="822" t="s">
        <v>233</v>
      </c>
      <c r="C104" s="798" t="s">
        <v>16</v>
      </c>
      <c r="D104" s="799" t="s">
        <v>8</v>
      </c>
      <c r="E104" s="798"/>
      <c r="F104" s="800"/>
      <c r="G104" s="72"/>
      <c r="H104" s="800"/>
      <c r="I104" s="800"/>
      <c r="J104" s="140"/>
      <c r="K104" s="798">
        <v>2</v>
      </c>
      <c r="L104" s="800">
        <v>2</v>
      </c>
      <c r="M104" s="72">
        <v>5</v>
      </c>
      <c r="N104" s="800"/>
      <c r="O104" s="800"/>
      <c r="P104" s="140"/>
      <c r="Q104" s="802">
        <v>2</v>
      </c>
      <c r="R104" s="801">
        <v>2</v>
      </c>
      <c r="S104" s="72">
        <v>5</v>
      </c>
      <c r="T104" s="801"/>
      <c r="U104" s="801"/>
      <c r="V104" s="73"/>
      <c r="W104" s="803"/>
      <c r="X104" s="141">
        <v>5</v>
      </c>
      <c r="Y104" s="804" t="s">
        <v>95</v>
      </c>
      <c r="Z104" s="996" t="s">
        <v>451</v>
      </c>
      <c r="AA104" s="725"/>
      <c r="AB104" s="127"/>
    </row>
    <row r="105" spans="1:28" s="456" customFormat="1" ht="12.75">
      <c r="A105" s="797" t="s">
        <v>234</v>
      </c>
      <c r="B105" s="822" t="s">
        <v>235</v>
      </c>
      <c r="C105" s="798" t="s">
        <v>16</v>
      </c>
      <c r="D105" s="799" t="s">
        <v>8</v>
      </c>
      <c r="E105" s="798"/>
      <c r="F105" s="800"/>
      <c r="G105" s="72"/>
      <c r="H105" s="800"/>
      <c r="I105" s="800"/>
      <c r="J105" s="140"/>
      <c r="K105" s="798"/>
      <c r="L105" s="800"/>
      <c r="M105" s="72"/>
      <c r="N105" s="800"/>
      <c r="O105" s="800"/>
      <c r="P105" s="140"/>
      <c r="Q105" s="802"/>
      <c r="R105" s="801"/>
      <c r="S105" s="72"/>
      <c r="T105" s="801">
        <v>2</v>
      </c>
      <c r="U105" s="801">
        <v>2</v>
      </c>
      <c r="V105" s="73">
        <v>5</v>
      </c>
      <c r="W105" s="803"/>
      <c r="X105" s="141">
        <v>5</v>
      </c>
      <c r="Y105" s="804" t="s">
        <v>236</v>
      </c>
      <c r="Z105" s="741" t="s">
        <v>450</v>
      </c>
      <c r="AA105" s="857"/>
      <c r="AB105" s="1060"/>
    </row>
    <row r="106" spans="1:28" s="456" customFormat="1" ht="12.75">
      <c r="A106" s="823" t="s">
        <v>237</v>
      </c>
      <c r="B106" s="822" t="s">
        <v>238</v>
      </c>
      <c r="C106" s="6" t="s">
        <v>16</v>
      </c>
      <c r="D106" s="5" t="s">
        <v>6</v>
      </c>
      <c r="E106" s="6"/>
      <c r="F106" s="4"/>
      <c r="G106" s="72"/>
      <c r="H106" s="4">
        <v>1</v>
      </c>
      <c r="I106" s="4">
        <v>1</v>
      </c>
      <c r="J106" s="140">
        <v>3</v>
      </c>
      <c r="K106" s="6"/>
      <c r="L106" s="4"/>
      <c r="M106" s="72"/>
      <c r="N106" s="4">
        <v>1</v>
      </c>
      <c r="O106" s="4">
        <v>1</v>
      </c>
      <c r="P106" s="140">
        <v>3</v>
      </c>
      <c r="Q106" s="824"/>
      <c r="R106" s="825"/>
      <c r="S106" s="72"/>
      <c r="T106" s="825">
        <v>1</v>
      </c>
      <c r="U106" s="825">
        <v>1</v>
      </c>
      <c r="V106" s="73">
        <v>3</v>
      </c>
      <c r="W106" s="33"/>
      <c r="X106" s="141">
        <v>3</v>
      </c>
      <c r="Y106" s="804" t="s">
        <v>11</v>
      </c>
      <c r="Z106" s="858" t="s">
        <v>76</v>
      </c>
      <c r="AA106" s="725"/>
      <c r="AB106" s="127"/>
    </row>
    <row r="107" spans="1:28" s="456" customFormat="1" ht="15.75">
      <c r="A107" s="1097" t="s">
        <v>312</v>
      </c>
      <c r="B107" s="1098"/>
      <c r="C107" s="22"/>
      <c r="D107" s="30"/>
      <c r="E107" s="145"/>
      <c r="F107" s="146"/>
      <c r="G107" s="72"/>
      <c r="H107" s="146"/>
      <c r="I107" s="146"/>
      <c r="J107" s="73"/>
      <c r="K107" s="153"/>
      <c r="L107" s="146"/>
      <c r="M107" s="72"/>
      <c r="N107" s="146"/>
      <c r="O107" s="146"/>
      <c r="P107" s="140"/>
      <c r="Q107" s="145"/>
      <c r="R107" s="146"/>
      <c r="S107" s="72"/>
      <c r="T107" s="146"/>
      <c r="U107" s="146"/>
      <c r="V107" s="73"/>
      <c r="W107" s="122"/>
      <c r="X107" s="141"/>
      <c r="Y107" s="220"/>
      <c r="Z107" s="705"/>
      <c r="AA107" s="725"/>
      <c r="AB107" s="127"/>
    </row>
    <row r="108" spans="1:28" s="456" customFormat="1" ht="12.75">
      <c r="A108" s="10" t="s">
        <v>164</v>
      </c>
      <c r="B108" s="706" t="s">
        <v>165</v>
      </c>
      <c r="C108" s="702" t="s">
        <v>16</v>
      </c>
      <c r="D108" s="5" t="s">
        <v>8</v>
      </c>
      <c r="E108" s="6"/>
      <c r="F108" s="4"/>
      <c r="G108" s="72"/>
      <c r="H108" s="4"/>
      <c r="I108" s="4"/>
      <c r="J108" s="73"/>
      <c r="K108" s="702"/>
      <c r="L108" s="4"/>
      <c r="M108" s="72"/>
      <c r="N108" s="4"/>
      <c r="O108" s="4"/>
      <c r="P108" s="140"/>
      <c r="Q108" s="6">
        <v>0</v>
      </c>
      <c r="R108" s="4">
        <v>2</v>
      </c>
      <c r="S108" s="72">
        <v>3</v>
      </c>
      <c r="T108" s="4"/>
      <c r="U108" s="4"/>
      <c r="V108" s="73"/>
      <c r="W108" s="33"/>
      <c r="X108" s="141">
        <v>3</v>
      </c>
      <c r="Y108" s="220" t="s">
        <v>313</v>
      </c>
      <c r="Z108" s="705" t="s">
        <v>81</v>
      </c>
      <c r="AA108" s="725"/>
      <c r="AB108" s="127"/>
    </row>
    <row r="109" spans="1:28" s="456" customFormat="1" ht="12.75">
      <c r="A109" s="10" t="s">
        <v>168</v>
      </c>
      <c r="B109" s="706" t="s">
        <v>169</v>
      </c>
      <c r="C109" s="702" t="s">
        <v>16</v>
      </c>
      <c r="D109" s="5" t="s">
        <v>6</v>
      </c>
      <c r="E109" s="6"/>
      <c r="F109" s="4"/>
      <c r="G109" s="72"/>
      <c r="H109" s="4"/>
      <c r="I109" s="4"/>
      <c r="J109" s="73"/>
      <c r="K109" s="702"/>
      <c r="L109" s="4"/>
      <c r="M109" s="72"/>
      <c r="N109" s="4"/>
      <c r="O109" s="4"/>
      <c r="P109" s="140"/>
      <c r="Q109" s="6">
        <v>0</v>
      </c>
      <c r="R109" s="4">
        <v>2</v>
      </c>
      <c r="S109" s="72">
        <v>3</v>
      </c>
      <c r="T109" s="4">
        <v>0</v>
      </c>
      <c r="U109" s="4">
        <v>2</v>
      </c>
      <c r="V109" s="73">
        <v>3</v>
      </c>
      <c r="W109" s="33"/>
      <c r="X109" s="141">
        <v>3</v>
      </c>
      <c r="Y109" s="220" t="s">
        <v>170</v>
      </c>
      <c r="Z109" s="705" t="s">
        <v>76</v>
      </c>
      <c r="AA109" s="725"/>
      <c r="AB109" s="127"/>
    </row>
    <row r="110" spans="1:28" s="456" customFormat="1" ht="12.75">
      <c r="A110" s="10" t="s">
        <v>148</v>
      </c>
      <c r="B110" s="706" t="s">
        <v>94</v>
      </c>
      <c r="C110" s="702" t="s">
        <v>16</v>
      </c>
      <c r="D110" s="5" t="s">
        <v>8</v>
      </c>
      <c r="E110" s="6"/>
      <c r="F110" s="4"/>
      <c r="G110" s="72"/>
      <c r="H110" s="4"/>
      <c r="I110" s="4"/>
      <c r="J110" s="73"/>
      <c r="K110" s="702"/>
      <c r="L110" s="4"/>
      <c r="M110" s="72"/>
      <c r="N110" s="4">
        <v>0</v>
      </c>
      <c r="O110" s="4">
        <v>2</v>
      </c>
      <c r="P110" s="140">
        <v>3</v>
      </c>
      <c r="Q110" s="6"/>
      <c r="R110" s="4"/>
      <c r="S110" s="72"/>
      <c r="T110" s="4">
        <v>0</v>
      </c>
      <c r="U110" s="4">
        <v>2</v>
      </c>
      <c r="V110" s="73">
        <v>3</v>
      </c>
      <c r="W110" s="33"/>
      <c r="X110" s="141">
        <v>3</v>
      </c>
      <c r="Y110" s="220" t="s">
        <v>23</v>
      </c>
      <c r="Z110" s="705" t="s">
        <v>43</v>
      </c>
      <c r="AA110" s="725"/>
      <c r="AB110" s="127"/>
    </row>
    <row r="111" spans="1:28" s="456" customFormat="1" ht="12.75">
      <c r="A111" s="138" t="s">
        <v>203</v>
      </c>
      <c r="B111" s="68"/>
      <c r="C111" s="22"/>
      <c r="D111" s="30"/>
      <c r="E111" s="145"/>
      <c r="F111" s="146"/>
      <c r="G111" s="72"/>
      <c r="H111" s="146"/>
      <c r="I111" s="146"/>
      <c r="J111" s="73"/>
      <c r="K111" s="153"/>
      <c r="L111" s="146"/>
      <c r="M111" s="72"/>
      <c r="N111" s="146"/>
      <c r="O111" s="146"/>
      <c r="P111" s="140"/>
      <c r="Q111" s="145"/>
      <c r="R111" s="146"/>
      <c r="S111" s="72"/>
      <c r="T111" s="146"/>
      <c r="U111" s="146"/>
      <c r="V111" s="73"/>
      <c r="W111" s="122"/>
      <c r="X111" s="141"/>
      <c r="Y111" s="220"/>
      <c r="Z111" s="705"/>
      <c r="AA111" s="725"/>
      <c r="AB111" s="127"/>
    </row>
    <row r="112" spans="1:28" s="456" customFormat="1" ht="12.75">
      <c r="A112" s="10" t="s">
        <v>149</v>
      </c>
      <c r="B112" s="706" t="s">
        <v>135</v>
      </c>
      <c r="C112" s="702" t="s">
        <v>16</v>
      </c>
      <c r="D112" s="5" t="s">
        <v>129</v>
      </c>
      <c r="E112" s="6"/>
      <c r="F112" s="4"/>
      <c r="G112" s="72"/>
      <c r="H112" s="4"/>
      <c r="I112" s="4"/>
      <c r="J112" s="73"/>
      <c r="K112" s="702">
        <v>0</v>
      </c>
      <c r="L112" s="4">
        <v>4</v>
      </c>
      <c r="M112" s="72">
        <v>4</v>
      </c>
      <c r="N112" s="4">
        <v>0</v>
      </c>
      <c r="O112" s="4">
        <v>4</v>
      </c>
      <c r="P112" s="140">
        <v>4</v>
      </c>
      <c r="Q112" s="6">
        <v>0</v>
      </c>
      <c r="R112" s="4">
        <v>4</v>
      </c>
      <c r="S112" s="72">
        <v>4</v>
      </c>
      <c r="T112" s="4">
        <v>0</v>
      </c>
      <c r="U112" s="4">
        <v>4</v>
      </c>
      <c r="V112" s="73">
        <v>4</v>
      </c>
      <c r="W112" s="152"/>
      <c r="X112" s="141">
        <v>4</v>
      </c>
      <c r="Y112" s="220" t="s">
        <v>130</v>
      </c>
      <c r="Z112" s="705" t="s">
        <v>76</v>
      </c>
      <c r="AA112" s="725"/>
      <c r="AB112" s="127"/>
    </row>
    <row r="113" spans="1:28" s="456" customFormat="1" ht="12.75">
      <c r="A113" s="10" t="s">
        <v>150</v>
      </c>
      <c r="B113" s="706" t="s">
        <v>136</v>
      </c>
      <c r="C113" s="702" t="s">
        <v>16</v>
      </c>
      <c r="D113" s="5" t="s">
        <v>129</v>
      </c>
      <c r="E113" s="6"/>
      <c r="F113" s="4"/>
      <c r="G113" s="72"/>
      <c r="H113" s="4"/>
      <c r="I113" s="4"/>
      <c r="J113" s="73"/>
      <c r="K113" s="702">
        <v>0</v>
      </c>
      <c r="L113" s="4">
        <v>4</v>
      </c>
      <c r="M113" s="72">
        <v>4</v>
      </c>
      <c r="N113" s="4">
        <v>0</v>
      </c>
      <c r="O113" s="4">
        <v>4</v>
      </c>
      <c r="P113" s="140">
        <v>4</v>
      </c>
      <c r="Q113" s="6">
        <v>0</v>
      </c>
      <c r="R113" s="4">
        <v>4</v>
      </c>
      <c r="S113" s="72">
        <v>4</v>
      </c>
      <c r="T113" s="4">
        <v>0</v>
      </c>
      <c r="U113" s="4">
        <v>4</v>
      </c>
      <c r="V113" s="73">
        <v>4</v>
      </c>
      <c r="W113" s="152"/>
      <c r="X113" s="141">
        <v>4</v>
      </c>
      <c r="Y113" s="220" t="s">
        <v>131</v>
      </c>
      <c r="Z113" s="705" t="s">
        <v>76</v>
      </c>
      <c r="AA113" s="725"/>
      <c r="AB113" s="127"/>
    </row>
    <row r="114" spans="1:28" s="456" customFormat="1" ht="12.75">
      <c r="A114" s="10" t="s">
        <v>151</v>
      </c>
      <c r="B114" s="706" t="s">
        <v>132</v>
      </c>
      <c r="C114" s="702" t="s">
        <v>16</v>
      </c>
      <c r="D114" s="5" t="s">
        <v>129</v>
      </c>
      <c r="E114" s="6"/>
      <c r="F114" s="4"/>
      <c r="G114" s="72"/>
      <c r="H114" s="4"/>
      <c r="I114" s="4"/>
      <c r="J114" s="73"/>
      <c r="K114" s="702">
        <v>0</v>
      </c>
      <c r="L114" s="4">
        <v>4</v>
      </c>
      <c r="M114" s="72">
        <v>4</v>
      </c>
      <c r="N114" s="4">
        <v>0</v>
      </c>
      <c r="O114" s="4">
        <v>4</v>
      </c>
      <c r="P114" s="140">
        <v>4</v>
      </c>
      <c r="Q114" s="6">
        <v>0</v>
      </c>
      <c r="R114" s="4">
        <v>4</v>
      </c>
      <c r="S114" s="72">
        <v>4</v>
      </c>
      <c r="T114" s="4">
        <v>0</v>
      </c>
      <c r="U114" s="4">
        <v>4</v>
      </c>
      <c r="V114" s="73">
        <v>4</v>
      </c>
      <c r="W114" s="152"/>
      <c r="X114" s="141">
        <v>4</v>
      </c>
      <c r="Y114" s="220" t="s">
        <v>133</v>
      </c>
      <c r="Z114" s="705" t="s">
        <v>76</v>
      </c>
      <c r="AA114" s="725"/>
      <c r="AB114" s="127"/>
    </row>
    <row r="115" spans="1:28" s="456" customFormat="1" ht="25.5">
      <c r="A115" s="3" t="s">
        <v>249</v>
      </c>
      <c r="B115" s="706" t="s">
        <v>314</v>
      </c>
      <c r="C115" s="702" t="s">
        <v>16</v>
      </c>
      <c r="D115" s="5" t="s">
        <v>8</v>
      </c>
      <c r="E115" s="6"/>
      <c r="F115" s="4"/>
      <c r="G115" s="72"/>
      <c r="H115" s="4"/>
      <c r="I115" s="4"/>
      <c r="J115" s="73"/>
      <c r="K115" s="702">
        <v>0</v>
      </c>
      <c r="L115" s="4">
        <v>2</v>
      </c>
      <c r="M115" s="71">
        <v>3</v>
      </c>
      <c r="N115" s="7"/>
      <c r="O115" s="7"/>
      <c r="P115" s="140"/>
      <c r="Q115" s="6">
        <v>0</v>
      </c>
      <c r="R115" s="4">
        <v>2</v>
      </c>
      <c r="S115" s="71">
        <v>3</v>
      </c>
      <c r="T115" s="7"/>
      <c r="U115" s="7"/>
      <c r="V115" s="73"/>
      <c r="W115" s="33"/>
      <c r="X115" s="141">
        <v>3</v>
      </c>
      <c r="Y115" s="220" t="s">
        <v>248</v>
      </c>
      <c r="Z115" s="705" t="s">
        <v>83</v>
      </c>
      <c r="AA115" s="725"/>
      <c r="AB115" s="127"/>
    </row>
    <row r="116" spans="1:28" s="456" customFormat="1" ht="15.75">
      <c r="A116" s="1097" t="s">
        <v>315</v>
      </c>
      <c r="B116" s="1098"/>
      <c r="C116" s="22"/>
      <c r="D116" s="30"/>
      <c r="E116" s="145"/>
      <c r="F116" s="146"/>
      <c r="G116" s="72"/>
      <c r="H116" s="146"/>
      <c r="I116" s="146"/>
      <c r="J116" s="73"/>
      <c r="K116" s="153"/>
      <c r="L116" s="146"/>
      <c r="M116" s="72"/>
      <c r="N116" s="146"/>
      <c r="O116" s="146"/>
      <c r="P116" s="140"/>
      <c r="Q116" s="145"/>
      <c r="R116" s="146"/>
      <c r="S116" s="72"/>
      <c r="T116" s="146"/>
      <c r="U116" s="146"/>
      <c r="V116" s="73"/>
      <c r="W116" s="122"/>
      <c r="X116" s="141"/>
      <c r="Y116" s="220"/>
      <c r="Z116" s="705"/>
      <c r="AA116" s="725"/>
      <c r="AB116" s="127"/>
    </row>
    <row r="117" spans="1:28" s="456" customFormat="1" ht="12.75">
      <c r="A117" s="138"/>
      <c r="B117" s="347" t="s">
        <v>316</v>
      </c>
      <c r="C117" s="22" t="s">
        <v>16</v>
      </c>
      <c r="D117" s="30" t="s">
        <v>8</v>
      </c>
      <c r="E117" s="145"/>
      <c r="F117" s="146"/>
      <c r="G117" s="72"/>
      <c r="H117" s="22">
        <v>0</v>
      </c>
      <c r="I117" s="19">
        <v>1</v>
      </c>
      <c r="J117" s="73">
        <v>3</v>
      </c>
      <c r="K117" s="153"/>
      <c r="L117" s="146"/>
      <c r="M117" s="72"/>
      <c r="N117" s="146"/>
      <c r="O117" s="146"/>
      <c r="P117" s="140"/>
      <c r="Q117" s="145"/>
      <c r="R117" s="146"/>
      <c r="S117" s="72"/>
      <c r="T117" s="146"/>
      <c r="U117" s="146"/>
      <c r="V117" s="73"/>
      <c r="W117" s="122"/>
      <c r="X117" s="141">
        <v>3</v>
      </c>
      <c r="Y117" s="750" t="s">
        <v>176</v>
      </c>
      <c r="Z117" s="347" t="s">
        <v>69</v>
      </c>
      <c r="AA117" s="726"/>
      <c r="AB117" s="68"/>
    </row>
    <row r="118" spans="1:28" s="456" customFormat="1" ht="12.75">
      <c r="A118" s="10" t="s">
        <v>317</v>
      </c>
      <c r="B118" s="706" t="s">
        <v>318</v>
      </c>
      <c r="C118" s="702" t="s">
        <v>16</v>
      </c>
      <c r="D118" s="5" t="s">
        <v>174</v>
      </c>
      <c r="E118" s="6">
        <v>0</v>
      </c>
      <c r="F118" s="4">
        <v>2</v>
      </c>
      <c r="G118" s="72">
        <v>0</v>
      </c>
      <c r="H118" s="4">
        <v>0</v>
      </c>
      <c r="I118" s="4">
        <v>2</v>
      </c>
      <c r="J118" s="73">
        <v>0</v>
      </c>
      <c r="K118" s="702"/>
      <c r="L118" s="4"/>
      <c r="M118" s="72"/>
      <c r="N118" s="4"/>
      <c r="O118" s="4"/>
      <c r="P118" s="140"/>
      <c r="Q118" s="6"/>
      <c r="R118" s="4"/>
      <c r="S118" s="72"/>
      <c r="T118" s="4"/>
      <c r="U118" s="4"/>
      <c r="V118" s="73"/>
      <c r="W118" s="33"/>
      <c r="X118" s="141">
        <v>0</v>
      </c>
      <c r="Y118" s="220" t="s">
        <v>7</v>
      </c>
      <c r="Z118" s="705" t="s">
        <v>82</v>
      </c>
      <c r="AA118" s="725"/>
      <c r="AB118" s="127"/>
    </row>
    <row r="119" spans="1:28" s="456" customFormat="1" ht="12.75">
      <c r="A119" s="18" t="s">
        <v>319</v>
      </c>
      <c r="B119" s="706" t="s">
        <v>320</v>
      </c>
      <c r="C119" s="22" t="s">
        <v>16</v>
      </c>
      <c r="D119" s="30" t="s">
        <v>174</v>
      </c>
      <c r="E119" s="21">
        <v>0</v>
      </c>
      <c r="F119" s="19">
        <v>2</v>
      </c>
      <c r="G119" s="72">
        <v>0</v>
      </c>
      <c r="H119" s="19">
        <v>0</v>
      </c>
      <c r="I119" s="19">
        <v>2</v>
      </c>
      <c r="J119" s="73">
        <v>0</v>
      </c>
      <c r="K119" s="22"/>
      <c r="L119" s="19"/>
      <c r="M119" s="72"/>
      <c r="N119" s="19"/>
      <c r="O119" s="19"/>
      <c r="P119" s="140"/>
      <c r="Q119" s="21"/>
      <c r="R119" s="19"/>
      <c r="S119" s="72"/>
      <c r="T119" s="19"/>
      <c r="U119" s="19"/>
      <c r="V119" s="73"/>
      <c r="W119" s="122"/>
      <c r="X119" s="141">
        <v>0</v>
      </c>
      <c r="Y119" s="220" t="s">
        <v>7</v>
      </c>
      <c r="Z119" s="705" t="s">
        <v>82</v>
      </c>
      <c r="AA119" s="725"/>
      <c r="AB119" s="127"/>
    </row>
    <row r="120" spans="1:28" s="456" customFormat="1" ht="14.25">
      <c r="A120" s="10" t="s">
        <v>108</v>
      </c>
      <c r="B120" s="1023" t="s">
        <v>506</v>
      </c>
      <c r="C120" s="702" t="s">
        <v>16</v>
      </c>
      <c r="D120" s="5" t="s">
        <v>6</v>
      </c>
      <c r="E120" s="6">
        <v>2</v>
      </c>
      <c r="F120" s="4">
        <v>0</v>
      </c>
      <c r="G120" s="72">
        <v>3</v>
      </c>
      <c r="H120" s="4">
        <v>2</v>
      </c>
      <c r="I120" s="4">
        <v>0</v>
      </c>
      <c r="J120" s="73">
        <v>3</v>
      </c>
      <c r="K120" s="702">
        <v>2</v>
      </c>
      <c r="L120" s="4">
        <v>0</v>
      </c>
      <c r="M120" s="72">
        <v>3</v>
      </c>
      <c r="N120" s="4"/>
      <c r="O120" s="4"/>
      <c r="P120" s="140"/>
      <c r="Q120" s="6"/>
      <c r="R120" s="4"/>
      <c r="S120" s="72"/>
      <c r="T120" s="4"/>
      <c r="U120" s="4"/>
      <c r="V120" s="73"/>
      <c r="W120" s="33"/>
      <c r="X120" s="141">
        <v>3</v>
      </c>
      <c r="Y120" s="220" t="s">
        <v>17</v>
      </c>
      <c r="Z120" s="705" t="s">
        <v>70</v>
      </c>
      <c r="AA120" s="725"/>
      <c r="AB120" s="127"/>
    </row>
    <row r="121" spans="1:28" s="456" customFormat="1" ht="12.75">
      <c r="A121" s="10" t="s">
        <v>114</v>
      </c>
      <c r="B121" s="706" t="s">
        <v>37</v>
      </c>
      <c r="C121" s="702" t="s">
        <v>16</v>
      </c>
      <c r="D121" s="5" t="s">
        <v>6</v>
      </c>
      <c r="E121" s="6">
        <v>0</v>
      </c>
      <c r="F121" s="4">
        <v>2</v>
      </c>
      <c r="G121" s="72">
        <v>3</v>
      </c>
      <c r="H121" s="4"/>
      <c r="I121" s="4"/>
      <c r="J121" s="73"/>
      <c r="K121" s="702"/>
      <c r="L121" s="4"/>
      <c r="M121" s="72"/>
      <c r="N121" s="4"/>
      <c r="O121" s="4"/>
      <c r="P121" s="140"/>
      <c r="Q121" s="6"/>
      <c r="R121" s="4"/>
      <c r="S121" s="72"/>
      <c r="T121" s="4"/>
      <c r="U121" s="4"/>
      <c r="V121" s="73"/>
      <c r="W121" s="33"/>
      <c r="X121" s="141">
        <v>3</v>
      </c>
      <c r="Y121" s="220" t="s">
        <v>23</v>
      </c>
      <c r="Z121" s="705" t="s">
        <v>81</v>
      </c>
      <c r="AA121" s="725"/>
      <c r="AB121" s="127"/>
    </row>
    <row r="122" spans="1:28" s="456" customFormat="1" ht="12.75">
      <c r="A122" s="10" t="s">
        <v>113</v>
      </c>
      <c r="B122" s="706" t="s">
        <v>35</v>
      </c>
      <c r="C122" s="702" t="s">
        <v>16</v>
      </c>
      <c r="D122" s="5" t="s">
        <v>6</v>
      </c>
      <c r="E122" s="6"/>
      <c r="F122" s="4"/>
      <c r="G122" s="72"/>
      <c r="H122" s="4">
        <v>2</v>
      </c>
      <c r="I122" s="4">
        <v>0</v>
      </c>
      <c r="J122" s="73">
        <v>3</v>
      </c>
      <c r="K122" s="702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>
        <v>3</v>
      </c>
      <c r="Y122" s="220" t="s">
        <v>36</v>
      </c>
      <c r="Z122" s="705" t="s">
        <v>127</v>
      </c>
      <c r="AA122" s="725"/>
      <c r="AB122" s="127"/>
    </row>
    <row r="123" spans="1:28" s="456" customFormat="1" ht="12.75">
      <c r="A123" s="10" t="s">
        <v>172</v>
      </c>
      <c r="B123" s="706" t="s">
        <v>85</v>
      </c>
      <c r="C123" s="702" t="s">
        <v>16</v>
      </c>
      <c r="D123" s="5" t="s">
        <v>6</v>
      </c>
      <c r="E123" s="6"/>
      <c r="F123" s="4"/>
      <c r="G123" s="72"/>
      <c r="H123" s="4">
        <v>1</v>
      </c>
      <c r="I123" s="4">
        <v>2</v>
      </c>
      <c r="J123" s="73">
        <v>4</v>
      </c>
      <c r="K123" s="702"/>
      <c r="L123" s="4"/>
      <c r="M123" s="72"/>
      <c r="N123" s="4"/>
      <c r="O123" s="4"/>
      <c r="P123" s="140"/>
      <c r="Q123" s="6"/>
      <c r="R123" s="4"/>
      <c r="S123" s="72"/>
      <c r="T123" s="4"/>
      <c r="U123" s="4"/>
      <c r="V123" s="73"/>
      <c r="W123" s="33"/>
      <c r="X123" s="141">
        <v>4</v>
      </c>
      <c r="Y123" s="220" t="s">
        <v>23</v>
      </c>
      <c r="Z123" s="705" t="s">
        <v>81</v>
      </c>
      <c r="AA123" s="725"/>
      <c r="AB123" s="127"/>
    </row>
    <row r="124" spans="1:28" s="456" customFormat="1" ht="12.75">
      <c r="A124" s="10" t="s">
        <v>253</v>
      </c>
      <c r="B124" s="706" t="s">
        <v>239</v>
      </c>
      <c r="C124" s="702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/>
      <c r="I124" s="4"/>
      <c r="J124" s="73"/>
      <c r="K124" s="702"/>
      <c r="L124" s="4"/>
      <c r="M124" s="72"/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>
        <v>3</v>
      </c>
      <c r="Y124" s="220" t="s">
        <v>240</v>
      </c>
      <c r="Z124" s="705" t="s">
        <v>80</v>
      </c>
      <c r="AA124" s="725"/>
      <c r="AB124" s="127"/>
    </row>
    <row r="125" spans="1:28" s="456" customFormat="1" ht="12.75">
      <c r="A125" s="10" t="s">
        <v>254</v>
      </c>
      <c r="B125" s="706" t="s">
        <v>241</v>
      </c>
      <c r="C125" s="702" t="s">
        <v>16</v>
      </c>
      <c r="D125" s="5" t="s">
        <v>6</v>
      </c>
      <c r="E125" s="6"/>
      <c r="F125" s="4"/>
      <c r="G125" s="72"/>
      <c r="H125" s="4">
        <v>2</v>
      </c>
      <c r="I125" s="4">
        <v>0</v>
      </c>
      <c r="J125" s="73">
        <v>3</v>
      </c>
      <c r="K125" s="702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>
        <v>3</v>
      </c>
      <c r="Y125" s="220" t="s">
        <v>240</v>
      </c>
      <c r="Z125" s="705" t="s">
        <v>80</v>
      </c>
      <c r="AA125" s="725"/>
      <c r="AB125" s="127"/>
    </row>
    <row r="126" spans="1:28" s="456" customFormat="1" ht="12.75">
      <c r="A126" s="1054" t="s">
        <v>468</v>
      </c>
      <c r="B126" s="1022" t="s">
        <v>93</v>
      </c>
      <c r="C126" s="702" t="s">
        <v>16</v>
      </c>
      <c r="D126" s="5" t="s">
        <v>6</v>
      </c>
      <c r="E126" s="6"/>
      <c r="F126" s="4"/>
      <c r="G126" s="72"/>
      <c r="H126" s="4">
        <v>2</v>
      </c>
      <c r="I126" s="4">
        <v>2</v>
      </c>
      <c r="J126" s="140">
        <v>5</v>
      </c>
      <c r="K126" s="788"/>
      <c r="L126" s="789"/>
      <c r="M126" s="790"/>
      <c r="N126" s="4">
        <v>2</v>
      </c>
      <c r="O126" s="4">
        <v>2</v>
      </c>
      <c r="P126" s="140">
        <v>5</v>
      </c>
      <c r="Q126" s="6"/>
      <c r="R126" s="4"/>
      <c r="S126" s="72"/>
      <c r="T126" s="4"/>
      <c r="U126" s="4"/>
      <c r="V126" s="73"/>
      <c r="W126" s="33"/>
      <c r="X126" s="141">
        <v>5</v>
      </c>
      <c r="Y126" s="220" t="s">
        <v>322</v>
      </c>
      <c r="Z126" s="705" t="s">
        <v>323</v>
      </c>
      <c r="AA126" s="725"/>
      <c r="AB126" s="127"/>
    </row>
    <row r="127" spans="1:28" s="456" customFormat="1" ht="12.75">
      <c r="A127" s="791" t="s">
        <v>463</v>
      </c>
      <c r="B127" s="1010" t="s">
        <v>464</v>
      </c>
      <c r="C127" s="637" t="s">
        <v>16</v>
      </c>
      <c r="D127" s="683" t="s">
        <v>6</v>
      </c>
      <c r="E127" s="637"/>
      <c r="F127" s="638"/>
      <c r="G127" s="72"/>
      <c r="H127" s="638">
        <v>2</v>
      </c>
      <c r="I127" s="638">
        <v>1</v>
      </c>
      <c r="J127" s="73">
        <v>4</v>
      </c>
      <c r="K127" s="792"/>
      <c r="L127" s="638"/>
      <c r="M127" s="72"/>
      <c r="N127" s="638"/>
      <c r="O127" s="638"/>
      <c r="P127" s="140"/>
      <c r="Q127" s="637"/>
      <c r="R127" s="638"/>
      <c r="S127" s="72"/>
      <c r="T127" s="19">
        <v>2</v>
      </c>
      <c r="U127" s="19">
        <v>1</v>
      </c>
      <c r="V127" s="73">
        <v>4</v>
      </c>
      <c r="W127" s="329"/>
      <c r="X127" s="793">
        <v>4</v>
      </c>
      <c r="Y127" s="684" t="s">
        <v>465</v>
      </c>
      <c r="Z127" s="127" t="s">
        <v>297</v>
      </c>
      <c r="AA127" s="794"/>
      <c r="AB127" s="127"/>
    </row>
    <row r="128" spans="1:28" s="871" customFormat="1" ht="12.75">
      <c r="A128" s="1055" t="s">
        <v>459</v>
      </c>
      <c r="B128" s="1024" t="s">
        <v>460</v>
      </c>
      <c r="C128" s="812" t="s">
        <v>16</v>
      </c>
      <c r="D128" s="813" t="s">
        <v>6</v>
      </c>
      <c r="E128" s="812"/>
      <c r="F128" s="814"/>
      <c r="G128" s="833"/>
      <c r="H128" s="862"/>
      <c r="I128" s="862"/>
      <c r="J128" s="834"/>
      <c r="K128" s="863">
        <v>2</v>
      </c>
      <c r="L128" s="864">
        <v>2</v>
      </c>
      <c r="M128" s="833">
        <v>4</v>
      </c>
      <c r="N128" s="862">
        <v>2</v>
      </c>
      <c r="O128" s="862">
        <v>2</v>
      </c>
      <c r="P128" s="834">
        <v>4</v>
      </c>
      <c r="Q128" s="863">
        <v>2</v>
      </c>
      <c r="R128" s="864">
        <v>2</v>
      </c>
      <c r="S128" s="833">
        <v>4</v>
      </c>
      <c r="T128" s="862">
        <v>2</v>
      </c>
      <c r="U128" s="862">
        <v>2</v>
      </c>
      <c r="V128" s="865">
        <v>4</v>
      </c>
      <c r="W128" s="866"/>
      <c r="X128" s="867">
        <v>4</v>
      </c>
      <c r="Y128" s="868" t="s">
        <v>461</v>
      </c>
      <c r="Z128" s="869" t="s">
        <v>179</v>
      </c>
      <c r="AA128" s="870" t="s">
        <v>462</v>
      </c>
      <c r="AB128" s="1061"/>
    </row>
    <row r="129" spans="1:28" s="456" customFormat="1" ht="25.5">
      <c r="A129" s="10" t="s">
        <v>123</v>
      </c>
      <c r="B129" s="706" t="s">
        <v>86</v>
      </c>
      <c r="C129" s="702" t="s">
        <v>16</v>
      </c>
      <c r="D129" s="5" t="s">
        <v>6</v>
      </c>
      <c r="E129" s="6"/>
      <c r="F129" s="4"/>
      <c r="G129" s="72"/>
      <c r="H129" s="4"/>
      <c r="I129" s="4"/>
      <c r="J129" s="73"/>
      <c r="K129" s="702">
        <v>1</v>
      </c>
      <c r="L129" s="4">
        <v>1</v>
      </c>
      <c r="M129" s="72">
        <v>3</v>
      </c>
      <c r="N129" s="4">
        <v>1</v>
      </c>
      <c r="O129" s="4">
        <v>1</v>
      </c>
      <c r="P129" s="140">
        <v>3</v>
      </c>
      <c r="Q129" s="6">
        <v>1</v>
      </c>
      <c r="R129" s="4">
        <v>1</v>
      </c>
      <c r="S129" s="72">
        <v>3</v>
      </c>
      <c r="T129" s="4">
        <v>1</v>
      </c>
      <c r="U129" s="4">
        <v>1</v>
      </c>
      <c r="V129" s="73">
        <v>3</v>
      </c>
      <c r="W129" s="33"/>
      <c r="X129" s="141">
        <v>3</v>
      </c>
      <c r="Y129" s="220" t="s">
        <v>87</v>
      </c>
      <c r="Z129" s="705" t="s">
        <v>88</v>
      </c>
      <c r="AA129" s="725"/>
      <c r="AB129" s="127"/>
    </row>
    <row r="130" spans="1:28" s="456" customFormat="1" ht="25.5">
      <c r="A130" s="10" t="s">
        <v>325</v>
      </c>
      <c r="B130" s="706" t="s">
        <v>326</v>
      </c>
      <c r="C130" s="702" t="s">
        <v>16</v>
      </c>
      <c r="D130" s="5" t="s">
        <v>6</v>
      </c>
      <c r="E130" s="6"/>
      <c r="F130" s="4"/>
      <c r="G130" s="72"/>
      <c r="H130" s="4"/>
      <c r="I130" s="4"/>
      <c r="J130" s="73"/>
      <c r="K130" s="702">
        <v>2</v>
      </c>
      <c r="L130" s="4">
        <v>0</v>
      </c>
      <c r="M130" s="72">
        <v>3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>
        <v>3</v>
      </c>
      <c r="Y130" s="220" t="s">
        <v>327</v>
      </c>
      <c r="Z130" s="705" t="s">
        <v>328</v>
      </c>
      <c r="AA130" s="725"/>
      <c r="AB130" s="127"/>
    </row>
    <row r="131" spans="1:28" s="456" customFormat="1" ht="12.75">
      <c r="A131" s="10" t="s">
        <v>125</v>
      </c>
      <c r="B131" s="706" t="s">
        <v>89</v>
      </c>
      <c r="C131" s="702" t="s">
        <v>16</v>
      </c>
      <c r="D131" s="5" t="s">
        <v>6</v>
      </c>
      <c r="E131" s="6"/>
      <c r="F131" s="4"/>
      <c r="G131" s="72"/>
      <c r="H131" s="4"/>
      <c r="I131" s="4"/>
      <c r="J131" s="73"/>
      <c r="K131" s="702"/>
      <c r="L131" s="4"/>
      <c r="M131" s="72"/>
      <c r="N131" s="4">
        <v>2</v>
      </c>
      <c r="O131" s="4">
        <v>0</v>
      </c>
      <c r="P131" s="140">
        <v>3</v>
      </c>
      <c r="Q131" s="6"/>
      <c r="R131" s="4"/>
      <c r="S131" s="72"/>
      <c r="T131" s="4">
        <v>2</v>
      </c>
      <c r="U131" s="4">
        <v>0</v>
      </c>
      <c r="V131" s="73">
        <v>3</v>
      </c>
      <c r="W131" s="33"/>
      <c r="X131" s="141">
        <v>3</v>
      </c>
      <c r="Y131" s="220" t="s">
        <v>134</v>
      </c>
      <c r="Z131" s="705" t="s">
        <v>80</v>
      </c>
      <c r="AA131" s="725"/>
      <c r="AB131" s="127"/>
    </row>
    <row r="132" spans="1:256" s="794" customFormat="1" ht="12.75">
      <c r="A132" s="10" t="s">
        <v>509</v>
      </c>
      <c r="B132" s="1021" t="s">
        <v>510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824"/>
      <c r="L132" s="825"/>
      <c r="M132" s="72"/>
      <c r="N132" s="825">
        <v>2</v>
      </c>
      <c r="O132" s="825">
        <v>0</v>
      </c>
      <c r="P132" s="140">
        <v>3</v>
      </c>
      <c r="Q132" s="824"/>
      <c r="R132" s="825"/>
      <c r="S132" s="72"/>
      <c r="T132" s="825"/>
      <c r="U132" s="825"/>
      <c r="V132" s="140"/>
      <c r="W132" s="978"/>
      <c r="X132" s="141">
        <v>3</v>
      </c>
      <c r="Y132" s="1071" t="s">
        <v>26</v>
      </c>
      <c r="Z132" s="127" t="s">
        <v>511</v>
      </c>
      <c r="AA132" s="1072"/>
      <c r="AB132" s="127"/>
      <c r="AC132" s="456"/>
      <c r="AD132" s="456"/>
      <c r="AE132" s="456"/>
      <c r="AF132" s="456"/>
      <c r="AG132" s="456"/>
      <c r="AH132" s="456"/>
      <c r="AI132" s="456"/>
      <c r="AJ132" s="456"/>
      <c r="AK132" s="456"/>
      <c r="AL132" s="456"/>
      <c r="AM132" s="456"/>
      <c r="AN132" s="456"/>
      <c r="AO132" s="456"/>
      <c r="AP132" s="456"/>
      <c r="AQ132" s="456"/>
      <c r="AR132" s="456"/>
      <c r="AS132" s="456"/>
      <c r="AT132" s="456"/>
      <c r="AU132" s="456"/>
      <c r="AV132" s="456"/>
      <c r="AW132" s="456"/>
      <c r="AX132" s="456"/>
      <c r="AY132" s="456"/>
      <c r="AZ132" s="456"/>
      <c r="BA132" s="456"/>
      <c r="BB132" s="456"/>
      <c r="BC132" s="456"/>
      <c r="BD132" s="456"/>
      <c r="BE132" s="456"/>
      <c r="BF132" s="456"/>
      <c r="BG132" s="456"/>
      <c r="BH132" s="456"/>
      <c r="BI132" s="456"/>
      <c r="BJ132" s="456"/>
      <c r="BK132" s="456"/>
      <c r="BL132" s="456"/>
      <c r="BM132" s="456"/>
      <c r="BN132" s="456"/>
      <c r="BO132" s="456"/>
      <c r="BP132" s="456"/>
      <c r="BQ132" s="456"/>
      <c r="BR132" s="456"/>
      <c r="BS132" s="456"/>
      <c r="BT132" s="456"/>
      <c r="BU132" s="456"/>
      <c r="BV132" s="456"/>
      <c r="BW132" s="456"/>
      <c r="BX132" s="456"/>
      <c r="BY132" s="456"/>
      <c r="BZ132" s="456"/>
      <c r="CA132" s="456"/>
      <c r="CB132" s="456"/>
      <c r="CC132" s="456"/>
      <c r="CD132" s="456"/>
      <c r="CE132" s="456"/>
      <c r="CF132" s="456"/>
      <c r="CG132" s="456"/>
      <c r="CH132" s="456"/>
      <c r="CI132" s="456"/>
      <c r="CJ132" s="456"/>
      <c r="CK132" s="456"/>
      <c r="CL132" s="456"/>
      <c r="CM132" s="456"/>
      <c r="CN132" s="456"/>
      <c r="CO132" s="456"/>
      <c r="CP132" s="456"/>
      <c r="CQ132" s="456"/>
      <c r="CR132" s="456"/>
      <c r="CS132" s="456"/>
      <c r="CT132" s="456"/>
      <c r="CU132" s="456"/>
      <c r="CV132" s="456"/>
      <c r="CW132" s="456"/>
      <c r="CX132" s="456"/>
      <c r="CY132" s="456"/>
      <c r="CZ132" s="456"/>
      <c r="DA132" s="456"/>
      <c r="DB132" s="456"/>
      <c r="DC132" s="456"/>
      <c r="DD132" s="456"/>
      <c r="DE132" s="456"/>
      <c r="DF132" s="456"/>
      <c r="DG132" s="456"/>
      <c r="DH132" s="456"/>
      <c r="DI132" s="456"/>
      <c r="DJ132" s="456"/>
      <c r="DK132" s="456"/>
      <c r="DL132" s="456"/>
      <c r="DM132" s="456"/>
      <c r="DN132" s="456"/>
      <c r="DO132" s="456"/>
      <c r="DP132" s="456"/>
      <c r="DQ132" s="456"/>
      <c r="DR132" s="456"/>
      <c r="DS132" s="456"/>
      <c r="DT132" s="456"/>
      <c r="DU132" s="456"/>
      <c r="DV132" s="456"/>
      <c r="DW132" s="456"/>
      <c r="DX132" s="456"/>
      <c r="DY132" s="456"/>
      <c r="DZ132" s="456"/>
      <c r="EA132" s="456"/>
      <c r="EB132" s="456"/>
      <c r="EC132" s="456"/>
      <c r="ED132" s="456"/>
      <c r="EE132" s="456"/>
      <c r="EF132" s="456"/>
      <c r="EG132" s="456"/>
      <c r="EH132" s="456"/>
      <c r="EI132" s="456"/>
      <c r="EJ132" s="456"/>
      <c r="EK132" s="456"/>
      <c r="EL132" s="456"/>
      <c r="EM132" s="456"/>
      <c r="EN132" s="456"/>
      <c r="EO132" s="456"/>
      <c r="EP132" s="456"/>
      <c r="EQ132" s="456"/>
      <c r="ER132" s="456"/>
      <c r="ES132" s="456"/>
      <c r="ET132" s="456"/>
      <c r="EU132" s="456"/>
      <c r="EV132" s="456"/>
      <c r="EW132" s="456"/>
      <c r="EX132" s="456"/>
      <c r="EY132" s="456"/>
      <c r="EZ132" s="456"/>
      <c r="FA132" s="456"/>
      <c r="FB132" s="456"/>
      <c r="FC132" s="456"/>
      <c r="FD132" s="456"/>
      <c r="FE132" s="456"/>
      <c r="FF132" s="456"/>
      <c r="FG132" s="456"/>
      <c r="FH132" s="456"/>
      <c r="FI132" s="456"/>
      <c r="FJ132" s="456"/>
      <c r="FK132" s="456"/>
      <c r="FL132" s="456"/>
      <c r="FM132" s="456"/>
      <c r="FN132" s="456"/>
      <c r="FO132" s="456"/>
      <c r="FP132" s="456"/>
      <c r="FQ132" s="456"/>
      <c r="FR132" s="456"/>
      <c r="FS132" s="456"/>
      <c r="FT132" s="456"/>
      <c r="FU132" s="456"/>
      <c r="FV132" s="456"/>
      <c r="FW132" s="456"/>
      <c r="FX132" s="456"/>
      <c r="FY132" s="456"/>
      <c r="FZ132" s="456"/>
      <c r="GA132" s="456"/>
      <c r="GB132" s="456"/>
      <c r="GC132" s="456"/>
      <c r="GD132" s="456"/>
      <c r="GE132" s="456"/>
      <c r="GF132" s="456"/>
      <c r="GG132" s="456"/>
      <c r="GH132" s="456"/>
      <c r="GI132" s="456"/>
      <c r="GJ132" s="456"/>
      <c r="GK132" s="456"/>
      <c r="GL132" s="456"/>
      <c r="GM132" s="456"/>
      <c r="GN132" s="456"/>
      <c r="GO132" s="456"/>
      <c r="GP132" s="456"/>
      <c r="GQ132" s="456"/>
      <c r="GR132" s="456"/>
      <c r="GS132" s="456"/>
      <c r="GT132" s="456"/>
      <c r="GU132" s="456"/>
      <c r="GV132" s="456"/>
      <c r="GW132" s="456"/>
      <c r="GX132" s="456"/>
      <c r="GY132" s="456"/>
      <c r="GZ132" s="456"/>
      <c r="HA132" s="456"/>
      <c r="HB132" s="456"/>
      <c r="HC132" s="456"/>
      <c r="HD132" s="456"/>
      <c r="HE132" s="456"/>
      <c r="HF132" s="456"/>
      <c r="HG132" s="456"/>
      <c r="HH132" s="456"/>
      <c r="HI132" s="456"/>
      <c r="HJ132" s="456"/>
      <c r="HK132" s="456"/>
      <c r="HL132" s="456"/>
      <c r="HM132" s="456"/>
      <c r="HN132" s="456"/>
      <c r="HO132" s="456"/>
      <c r="HP132" s="456"/>
      <c r="HQ132" s="456"/>
      <c r="HR132" s="456"/>
      <c r="HS132" s="456"/>
      <c r="HT132" s="456"/>
      <c r="HU132" s="456"/>
      <c r="HV132" s="456"/>
      <c r="HW132" s="456"/>
      <c r="HX132" s="456"/>
      <c r="HY132" s="456"/>
      <c r="HZ132" s="456"/>
      <c r="IA132" s="456"/>
      <c r="IB132" s="456"/>
      <c r="IC132" s="456"/>
      <c r="ID132" s="456"/>
      <c r="IE132" s="456"/>
      <c r="IF132" s="456"/>
      <c r="IG132" s="456"/>
      <c r="IH132" s="456"/>
      <c r="II132" s="456"/>
      <c r="IJ132" s="456"/>
      <c r="IK132" s="456"/>
      <c r="IL132" s="456"/>
      <c r="IM132" s="456"/>
      <c r="IN132" s="456"/>
      <c r="IO132" s="456"/>
      <c r="IP132" s="456"/>
      <c r="IQ132" s="456"/>
      <c r="IR132" s="456"/>
      <c r="IS132" s="456"/>
      <c r="IT132" s="456"/>
      <c r="IU132" s="456"/>
      <c r="IV132" s="456"/>
    </row>
    <row r="133" spans="1:28" s="456" customFormat="1" ht="12.75">
      <c r="A133" s="3" t="s">
        <v>250</v>
      </c>
      <c r="B133" s="706" t="s">
        <v>242</v>
      </c>
      <c r="C133" s="22" t="s">
        <v>16</v>
      </c>
      <c r="D133" s="30" t="s">
        <v>6</v>
      </c>
      <c r="E133" s="21"/>
      <c r="F133" s="19"/>
      <c r="G133" s="72"/>
      <c r="H133" s="19"/>
      <c r="I133" s="19"/>
      <c r="J133" s="73"/>
      <c r="K133" s="22">
        <v>2</v>
      </c>
      <c r="L133" s="19">
        <v>0</v>
      </c>
      <c r="M133" s="72">
        <v>3</v>
      </c>
      <c r="N133" s="19"/>
      <c r="O133" s="19"/>
      <c r="P133" s="140"/>
      <c r="Q133" s="21"/>
      <c r="R133" s="19"/>
      <c r="S133" s="72"/>
      <c r="T133" s="19"/>
      <c r="U133" s="19"/>
      <c r="V133" s="73"/>
      <c r="W133" s="33"/>
      <c r="X133" s="141">
        <v>3</v>
      </c>
      <c r="Y133" s="220" t="s">
        <v>243</v>
      </c>
      <c r="Z133" s="705" t="s">
        <v>80</v>
      </c>
      <c r="AA133" s="725"/>
      <c r="AB133" s="127"/>
    </row>
    <row r="134" spans="1:28" s="456" customFormat="1" ht="12.75">
      <c r="A134" s="8" t="s">
        <v>251</v>
      </c>
      <c r="B134" s="706" t="s">
        <v>244</v>
      </c>
      <c r="C134" s="22" t="s">
        <v>16</v>
      </c>
      <c r="D134" s="30" t="s">
        <v>6</v>
      </c>
      <c r="E134" s="21"/>
      <c r="F134" s="19"/>
      <c r="G134" s="72"/>
      <c r="H134" s="19"/>
      <c r="I134" s="19"/>
      <c r="J134" s="73"/>
      <c r="K134" s="22"/>
      <c r="L134" s="19"/>
      <c r="M134" s="72"/>
      <c r="N134" s="19">
        <v>2</v>
      </c>
      <c r="O134" s="19">
        <v>1</v>
      </c>
      <c r="P134" s="140">
        <v>3</v>
      </c>
      <c r="Q134" s="21"/>
      <c r="R134" s="19"/>
      <c r="S134" s="72"/>
      <c r="T134" s="19"/>
      <c r="U134" s="19"/>
      <c r="V134" s="73"/>
      <c r="W134" s="33"/>
      <c r="X134" s="141">
        <v>3</v>
      </c>
      <c r="Y134" s="220" t="s">
        <v>245</v>
      </c>
      <c r="Z134" s="705" t="s">
        <v>80</v>
      </c>
      <c r="AA134" s="725"/>
      <c r="AB134" s="127"/>
    </row>
    <row r="135" spans="1:28" s="456" customFormat="1" ht="12.75">
      <c r="A135" s="8" t="s">
        <v>252</v>
      </c>
      <c r="B135" s="706" t="s">
        <v>246</v>
      </c>
      <c r="C135" s="22" t="s">
        <v>16</v>
      </c>
      <c r="D135" s="30" t="s">
        <v>6</v>
      </c>
      <c r="E135" s="21"/>
      <c r="F135" s="19"/>
      <c r="G135" s="72"/>
      <c r="H135" s="19"/>
      <c r="I135" s="19"/>
      <c r="J135" s="73"/>
      <c r="K135" s="22"/>
      <c r="L135" s="19"/>
      <c r="M135" s="72"/>
      <c r="N135" s="19">
        <v>2</v>
      </c>
      <c r="O135" s="19">
        <v>0</v>
      </c>
      <c r="P135" s="140">
        <v>3</v>
      </c>
      <c r="Q135" s="21"/>
      <c r="R135" s="19"/>
      <c r="S135" s="72"/>
      <c r="T135" s="19"/>
      <c r="U135" s="19"/>
      <c r="V135" s="73"/>
      <c r="W135" s="33"/>
      <c r="X135" s="141">
        <v>3</v>
      </c>
      <c r="Y135" s="220" t="s">
        <v>243</v>
      </c>
      <c r="Z135" s="705" t="s">
        <v>80</v>
      </c>
      <c r="AA135" s="725"/>
      <c r="AB135" s="127"/>
    </row>
    <row r="136" spans="1:28" s="456" customFormat="1" ht="12.75">
      <c r="A136" s="155"/>
      <c r="B136" s="971" t="s">
        <v>333</v>
      </c>
      <c r="C136" s="703"/>
      <c r="D136" s="157"/>
      <c r="E136" s="156"/>
      <c r="F136" s="13"/>
      <c r="G136" s="158"/>
      <c r="H136" s="13"/>
      <c r="I136" s="13"/>
      <c r="J136" s="160"/>
      <c r="K136" s="703"/>
      <c r="L136" s="13"/>
      <c r="M136" s="158"/>
      <c r="N136" s="13"/>
      <c r="O136" s="13"/>
      <c r="P136" s="159"/>
      <c r="Q136" s="156"/>
      <c r="R136" s="13"/>
      <c r="S136" s="158"/>
      <c r="T136" s="13"/>
      <c r="U136" s="13"/>
      <c r="V136" s="160"/>
      <c r="W136" s="161"/>
      <c r="X136" s="162"/>
      <c r="Y136" s="220" t="s">
        <v>334</v>
      </c>
      <c r="Z136" s="859" t="s">
        <v>473</v>
      </c>
      <c r="AA136" s="725"/>
      <c r="AB136" s="127"/>
    </row>
    <row r="137" spans="1:28" s="456" customFormat="1" ht="25.5">
      <c r="A137" s="10" t="s">
        <v>158</v>
      </c>
      <c r="B137" s="1025" t="s">
        <v>160</v>
      </c>
      <c r="C137" s="702" t="s">
        <v>16</v>
      </c>
      <c r="D137" s="5" t="s">
        <v>6</v>
      </c>
      <c r="E137" s="156"/>
      <c r="F137" s="13"/>
      <c r="G137" s="158"/>
      <c r="H137" s="13"/>
      <c r="I137" s="13"/>
      <c r="J137" s="160"/>
      <c r="K137" s="703"/>
      <c r="L137" s="13"/>
      <c r="M137" s="158"/>
      <c r="N137" s="13"/>
      <c r="O137" s="13"/>
      <c r="P137" s="159"/>
      <c r="Q137" s="156">
        <v>2</v>
      </c>
      <c r="R137" s="13">
        <v>1</v>
      </c>
      <c r="S137" s="158">
        <v>4</v>
      </c>
      <c r="T137" s="13"/>
      <c r="U137" s="13"/>
      <c r="V137" s="160"/>
      <c r="W137" s="161"/>
      <c r="X137" s="162">
        <v>4</v>
      </c>
      <c r="Y137" s="220" t="s">
        <v>159</v>
      </c>
      <c r="Z137" s="17" t="s">
        <v>88</v>
      </c>
      <c r="AA137" s="655"/>
      <c r="AB137" s="17"/>
    </row>
    <row r="138" spans="1:28" s="456" customFormat="1" ht="12.75">
      <c r="A138" s="155" t="s">
        <v>161</v>
      </c>
      <c r="B138" s="1026" t="s">
        <v>215</v>
      </c>
      <c r="C138" s="703" t="s">
        <v>16</v>
      </c>
      <c r="D138" s="157" t="s">
        <v>6</v>
      </c>
      <c r="E138" s="156"/>
      <c r="F138" s="13"/>
      <c r="G138" s="158"/>
      <c r="H138" s="13"/>
      <c r="I138" s="13"/>
      <c r="J138" s="160"/>
      <c r="K138" s="703"/>
      <c r="L138" s="13"/>
      <c r="M138" s="158"/>
      <c r="N138" s="13">
        <v>2</v>
      </c>
      <c r="O138" s="13">
        <v>2</v>
      </c>
      <c r="P138" s="159">
        <v>5</v>
      </c>
      <c r="Q138" s="156"/>
      <c r="R138" s="13"/>
      <c r="S138" s="158"/>
      <c r="T138" s="13"/>
      <c r="U138" s="13"/>
      <c r="V138" s="160"/>
      <c r="W138" s="161"/>
      <c r="X138" s="162">
        <v>5</v>
      </c>
      <c r="Y138" s="787" t="s">
        <v>159</v>
      </c>
      <c r="Z138" s="785" t="s">
        <v>88</v>
      </c>
      <c r="AA138" s="727"/>
      <c r="AB138" s="17"/>
    </row>
    <row r="139" spans="1:28" s="456" customFormat="1" ht="12.75">
      <c r="A139" s="684" t="s">
        <v>474</v>
      </c>
      <c r="B139" s="969" t="s">
        <v>475</v>
      </c>
      <c r="C139" s="977" t="s">
        <v>16</v>
      </c>
      <c r="D139" s="826" t="s">
        <v>6</v>
      </c>
      <c r="E139" s="827"/>
      <c r="F139" s="828"/>
      <c r="G139" s="829"/>
      <c r="H139" s="828"/>
      <c r="I139" s="828"/>
      <c r="J139" s="830"/>
      <c r="K139" s="827"/>
      <c r="L139" s="828"/>
      <c r="M139" s="829"/>
      <c r="N139" s="828"/>
      <c r="O139" s="828"/>
      <c r="P139" s="830"/>
      <c r="Q139" s="831">
        <v>2</v>
      </c>
      <c r="R139" s="832">
        <v>2</v>
      </c>
      <c r="S139" s="833">
        <v>4</v>
      </c>
      <c r="T139" s="814">
        <v>2</v>
      </c>
      <c r="U139" s="814">
        <v>2</v>
      </c>
      <c r="V139" s="834">
        <v>4</v>
      </c>
      <c r="W139" s="835"/>
      <c r="X139" s="836">
        <v>4</v>
      </c>
      <c r="Y139" s="837" t="s">
        <v>476</v>
      </c>
      <c r="Z139" s="838" t="s">
        <v>477</v>
      </c>
      <c r="AA139" s="724"/>
      <c r="AB139" s="1062"/>
    </row>
    <row r="140" spans="1:28" s="456" customFormat="1" ht="12.75">
      <c r="A140" s="10" t="s">
        <v>486</v>
      </c>
      <c r="B140" s="1022" t="s">
        <v>488</v>
      </c>
      <c r="C140" s="6" t="s">
        <v>16</v>
      </c>
      <c r="D140" s="157" t="s">
        <v>6</v>
      </c>
      <c r="E140" s="6"/>
      <c r="F140" s="4"/>
      <c r="G140" s="980"/>
      <c r="H140" s="13">
        <v>2</v>
      </c>
      <c r="I140" s="4">
        <v>2</v>
      </c>
      <c r="J140" s="981">
        <v>5</v>
      </c>
      <c r="K140" s="156"/>
      <c r="L140" s="4"/>
      <c r="M140" s="980"/>
      <c r="N140" s="13">
        <v>2</v>
      </c>
      <c r="O140" s="13">
        <v>2</v>
      </c>
      <c r="P140" s="981">
        <v>5</v>
      </c>
      <c r="Q140" s="6"/>
      <c r="R140" s="13"/>
      <c r="S140" s="980"/>
      <c r="T140" s="13">
        <v>2</v>
      </c>
      <c r="U140" s="4">
        <v>2</v>
      </c>
      <c r="V140" s="982">
        <v>5</v>
      </c>
      <c r="W140" s="161"/>
      <c r="X140" s="983">
        <v>5</v>
      </c>
      <c r="Y140" s="155" t="s">
        <v>487</v>
      </c>
      <c r="Z140" s="984" t="s">
        <v>473</v>
      </c>
      <c r="AA140" s="724"/>
      <c r="AB140" s="1062"/>
    </row>
    <row r="141" spans="1:28" s="455" customFormat="1" ht="12.75">
      <c r="A141" s="970" t="s">
        <v>446</v>
      </c>
      <c r="B141" s="1027" t="s">
        <v>432</v>
      </c>
      <c r="C141" s="972" t="s">
        <v>16</v>
      </c>
      <c r="D141" s="979" t="s">
        <v>6</v>
      </c>
      <c r="E141" s="973">
        <v>2</v>
      </c>
      <c r="F141" s="974">
        <v>0</v>
      </c>
      <c r="G141" s="892">
        <v>3</v>
      </c>
      <c r="H141" s="876"/>
      <c r="I141" s="975"/>
      <c r="J141" s="894"/>
      <c r="K141" s="878">
        <v>2</v>
      </c>
      <c r="L141" s="975">
        <v>0</v>
      </c>
      <c r="M141" s="892">
        <v>3</v>
      </c>
      <c r="N141" s="876"/>
      <c r="O141" s="876"/>
      <c r="P141" s="894"/>
      <c r="Q141" s="976">
        <v>2</v>
      </c>
      <c r="R141" s="876">
        <v>0</v>
      </c>
      <c r="S141" s="892">
        <v>3</v>
      </c>
      <c r="T141" s="876"/>
      <c r="U141" s="975"/>
      <c r="V141" s="894"/>
      <c r="W141" s="978"/>
      <c r="X141" s="898">
        <v>3</v>
      </c>
      <c r="Y141" s="837" t="s">
        <v>433</v>
      </c>
      <c r="Z141" s="880" t="s">
        <v>286</v>
      </c>
      <c r="AA141" s="872"/>
      <c r="AB141" s="1063"/>
    </row>
    <row r="142" spans="1:28" s="2" customFormat="1" ht="51">
      <c r="A142" s="881" t="s">
        <v>447</v>
      </c>
      <c r="B142" s="1028" t="s">
        <v>434</v>
      </c>
      <c r="C142" s="877" t="s">
        <v>16</v>
      </c>
      <c r="D142" s="882" t="s">
        <v>6</v>
      </c>
      <c r="E142" s="878"/>
      <c r="F142" s="876"/>
      <c r="G142" s="892"/>
      <c r="H142" s="876">
        <v>2</v>
      </c>
      <c r="I142" s="876">
        <v>0</v>
      </c>
      <c r="J142" s="894">
        <v>3</v>
      </c>
      <c r="K142" s="877"/>
      <c r="L142" s="876"/>
      <c r="M142" s="892"/>
      <c r="N142" s="876">
        <v>2</v>
      </c>
      <c r="O142" s="876">
        <v>0</v>
      </c>
      <c r="P142" s="896">
        <v>3</v>
      </c>
      <c r="Q142" s="878"/>
      <c r="R142" s="876"/>
      <c r="S142" s="892"/>
      <c r="T142" s="876">
        <v>2</v>
      </c>
      <c r="U142" s="876">
        <v>0</v>
      </c>
      <c r="V142" s="894">
        <v>3</v>
      </c>
      <c r="W142" s="33"/>
      <c r="X142" s="898">
        <v>3</v>
      </c>
      <c r="Y142" s="879" t="s">
        <v>433</v>
      </c>
      <c r="Z142" s="880" t="s">
        <v>286</v>
      </c>
      <c r="AA142" s="872"/>
      <c r="AB142" s="1064" t="s">
        <v>435</v>
      </c>
    </row>
    <row r="143" spans="1:28" s="455" customFormat="1" ht="12.75">
      <c r="A143" s="10"/>
      <c r="B143" s="873" t="s">
        <v>436</v>
      </c>
      <c r="C143" s="874" t="s">
        <v>16</v>
      </c>
      <c r="D143" s="875" t="s">
        <v>6</v>
      </c>
      <c r="E143" s="824">
        <v>2</v>
      </c>
      <c r="F143" s="825">
        <v>1</v>
      </c>
      <c r="G143" s="892"/>
      <c r="H143" s="876"/>
      <c r="I143" s="876"/>
      <c r="J143" s="894"/>
      <c r="K143" s="877">
        <v>2</v>
      </c>
      <c r="L143" s="876">
        <v>1</v>
      </c>
      <c r="M143" s="892"/>
      <c r="N143" s="876"/>
      <c r="O143" s="876"/>
      <c r="P143" s="896"/>
      <c r="Q143" s="878">
        <v>2</v>
      </c>
      <c r="R143" s="876">
        <v>1</v>
      </c>
      <c r="S143" s="892"/>
      <c r="T143" s="876"/>
      <c r="U143" s="876"/>
      <c r="V143" s="894"/>
      <c r="W143" s="33"/>
      <c r="X143" s="898"/>
      <c r="Y143" s="879" t="s">
        <v>437</v>
      </c>
      <c r="Z143" s="880" t="s">
        <v>438</v>
      </c>
      <c r="AA143" s="883" t="s">
        <v>439</v>
      </c>
      <c r="AB143" s="1065"/>
    </row>
    <row r="144" spans="1:28" s="455" customFormat="1" ht="27.75" customHeight="1" thickBot="1">
      <c r="A144" s="884" t="s">
        <v>440</v>
      </c>
      <c r="B144" s="1029" t="s">
        <v>441</v>
      </c>
      <c r="C144" s="885" t="s">
        <v>16</v>
      </c>
      <c r="D144" s="886" t="s">
        <v>6</v>
      </c>
      <c r="E144" s="887">
        <v>2</v>
      </c>
      <c r="F144" s="888">
        <v>1</v>
      </c>
      <c r="G144" s="893">
        <v>4</v>
      </c>
      <c r="H144" s="888"/>
      <c r="I144" s="888"/>
      <c r="J144" s="895"/>
      <c r="K144" s="885">
        <v>2</v>
      </c>
      <c r="L144" s="888">
        <v>1</v>
      </c>
      <c r="M144" s="893">
        <v>4</v>
      </c>
      <c r="N144" s="888"/>
      <c r="O144" s="888"/>
      <c r="P144" s="897"/>
      <c r="Q144" s="887">
        <v>2</v>
      </c>
      <c r="R144" s="888">
        <v>1</v>
      </c>
      <c r="S144" s="893">
        <v>4</v>
      </c>
      <c r="T144" s="888"/>
      <c r="U144" s="888"/>
      <c r="V144" s="895"/>
      <c r="W144" s="164"/>
      <c r="X144" s="899">
        <v>4</v>
      </c>
      <c r="Y144" s="889" t="s">
        <v>442</v>
      </c>
      <c r="Z144" s="890" t="s">
        <v>438</v>
      </c>
      <c r="AA144" s="891" t="s">
        <v>443</v>
      </c>
      <c r="AB144" s="1066"/>
    </row>
    <row r="145" spans="1:28" ht="13.5" thickBot="1">
      <c r="A145" s="1082"/>
      <c r="B145" s="1083"/>
      <c r="C145" s="1083"/>
      <c r="D145" s="1083"/>
      <c r="E145" s="1083"/>
      <c r="F145" s="1083"/>
      <c r="G145" s="1083"/>
      <c r="H145" s="1083"/>
      <c r="I145" s="1083"/>
      <c r="J145" s="1083"/>
      <c r="K145" s="1083"/>
      <c r="L145" s="1083"/>
      <c r="M145" s="1083"/>
      <c r="N145" s="1083"/>
      <c r="O145" s="1083"/>
      <c r="P145" s="1083"/>
      <c r="Q145" s="1083"/>
      <c r="R145" s="1083"/>
      <c r="S145" s="1083"/>
      <c r="T145" s="1083"/>
      <c r="U145" s="1083"/>
      <c r="V145" s="1083"/>
      <c r="W145" s="1083"/>
      <c r="X145" s="1083"/>
      <c r="Y145" s="1083"/>
      <c r="Z145" s="1083"/>
      <c r="AA145" s="126"/>
      <c r="AB145" s="1069"/>
    </row>
    <row r="146" spans="1:28" ht="24" thickBot="1">
      <c r="A146" s="1087" t="s">
        <v>335</v>
      </c>
      <c r="B146" s="1107"/>
      <c r="C146" s="704"/>
      <c r="D146" s="97"/>
      <c r="E146" s="96"/>
      <c r="F146" s="98"/>
      <c r="G146" s="98"/>
      <c r="H146" s="98"/>
      <c r="I146" s="98"/>
      <c r="J146" s="97"/>
      <c r="K146" s="96"/>
      <c r="L146" s="98"/>
      <c r="M146" s="98"/>
      <c r="N146" s="98"/>
      <c r="O146" s="98"/>
      <c r="P146" s="97"/>
      <c r="Q146" s="96"/>
      <c r="R146" s="98"/>
      <c r="S146" s="98"/>
      <c r="T146" s="98"/>
      <c r="U146" s="98"/>
      <c r="V146" s="99"/>
      <c r="W146" s="100"/>
      <c r="X146" s="166">
        <v>0</v>
      </c>
      <c r="Y146" s="586"/>
      <c r="Z146" s="240"/>
      <c r="AA146" s="399"/>
      <c r="AB146" s="240"/>
    </row>
    <row r="147" spans="1:28" s="456" customFormat="1" ht="14.25">
      <c r="A147" s="18" t="s">
        <v>137</v>
      </c>
      <c r="B147" s="985" t="s">
        <v>492</v>
      </c>
      <c r="C147" s="56" t="s">
        <v>33</v>
      </c>
      <c r="D147" s="30" t="s">
        <v>162</v>
      </c>
      <c r="E147" s="21">
        <v>0</v>
      </c>
      <c r="F147" s="19">
        <v>2</v>
      </c>
      <c r="G147" s="140">
        <v>0</v>
      </c>
      <c r="H147" s="57">
        <v>0</v>
      </c>
      <c r="I147" s="19">
        <v>2</v>
      </c>
      <c r="J147" s="140">
        <v>0</v>
      </c>
      <c r="K147" s="21"/>
      <c r="L147" s="19"/>
      <c r="M147" s="58"/>
      <c r="N147" s="22"/>
      <c r="O147" s="19"/>
      <c r="P147" s="140"/>
      <c r="Q147" s="21"/>
      <c r="R147" s="19"/>
      <c r="S147" s="58"/>
      <c r="T147" s="22"/>
      <c r="U147" s="19"/>
      <c r="V147" s="73"/>
      <c r="W147" s="122"/>
      <c r="X147" s="141">
        <v>0</v>
      </c>
      <c r="Y147" s="744" t="s">
        <v>190</v>
      </c>
      <c r="Z147" s="347" t="s">
        <v>173</v>
      </c>
      <c r="AA147" s="347"/>
      <c r="AB147" s="68"/>
    </row>
    <row r="148" spans="1:28" s="456" customFormat="1" ht="13.5" thickBot="1">
      <c r="A148" s="598"/>
      <c r="B148" s="1030" t="s">
        <v>46</v>
      </c>
      <c r="C148" s="31" t="s">
        <v>33</v>
      </c>
      <c r="D148" s="599" t="s">
        <v>162</v>
      </c>
      <c r="E148" s="76"/>
      <c r="F148" s="77"/>
      <c r="G148" s="163"/>
      <c r="H148" s="77"/>
      <c r="I148" s="77"/>
      <c r="J148" s="79"/>
      <c r="K148" s="76"/>
      <c r="L148" s="77"/>
      <c r="M148" s="78"/>
      <c r="N148" s="31"/>
      <c r="O148" s="77"/>
      <c r="P148" s="163"/>
      <c r="Q148" s="76"/>
      <c r="R148" s="77"/>
      <c r="S148" s="163"/>
      <c r="T148" s="77">
        <v>0</v>
      </c>
      <c r="U148" s="77">
        <v>2</v>
      </c>
      <c r="V148" s="79">
        <v>0</v>
      </c>
      <c r="W148" s="542"/>
      <c r="X148" s="165">
        <v>0</v>
      </c>
      <c r="Y148" s="600"/>
      <c r="Z148" s="601"/>
      <c r="AA148" s="401"/>
      <c r="AB148" s="601"/>
    </row>
    <row r="149" spans="1:28" ht="13.5" thickBot="1">
      <c r="A149" s="1080"/>
      <c r="B149" s="1081"/>
      <c r="C149" s="1081"/>
      <c r="D149" s="1081"/>
      <c r="E149" s="1081"/>
      <c r="F149" s="1081"/>
      <c r="G149" s="1081"/>
      <c r="H149" s="1081"/>
      <c r="I149" s="1081"/>
      <c r="J149" s="1081"/>
      <c r="K149" s="1081"/>
      <c r="L149" s="1081"/>
      <c r="M149" s="1081"/>
      <c r="N149" s="1081"/>
      <c r="O149" s="1081"/>
      <c r="P149" s="1081"/>
      <c r="Q149" s="1081"/>
      <c r="R149" s="1081"/>
      <c r="S149" s="1081"/>
      <c r="T149" s="1081"/>
      <c r="U149" s="1081"/>
      <c r="V149" s="1081"/>
      <c r="W149" s="1081"/>
      <c r="X149" s="1081"/>
      <c r="Y149" s="1081"/>
      <c r="Z149" s="1081"/>
      <c r="AA149" s="126"/>
      <c r="AB149" s="1069"/>
    </row>
    <row r="150" spans="1:28" ht="24" thickBot="1">
      <c r="A150" s="1087" t="s">
        <v>259</v>
      </c>
      <c r="B150" s="1088"/>
      <c r="C150" s="98"/>
      <c r="D150" s="97"/>
      <c r="E150" s="96"/>
      <c r="F150" s="98"/>
      <c r="G150" s="98"/>
      <c r="H150" s="98"/>
      <c r="I150" s="98"/>
      <c r="J150" s="97"/>
      <c r="K150" s="96"/>
      <c r="L150" s="98"/>
      <c r="M150" s="98"/>
      <c r="N150" s="98"/>
      <c r="O150" s="98"/>
      <c r="P150" s="97"/>
      <c r="Q150" s="96"/>
      <c r="R150" s="98"/>
      <c r="S150" s="98"/>
      <c r="T150" s="98"/>
      <c r="U150" s="98"/>
      <c r="V150" s="99"/>
      <c r="W150" s="100">
        <v>30</v>
      </c>
      <c r="X150" s="166">
        <v>30</v>
      </c>
      <c r="Y150" s="586"/>
      <c r="Z150" s="101"/>
      <c r="AA150" s="399"/>
      <c r="AB150" s="101"/>
    </row>
    <row r="151" ht="12.75">
      <c r="AB151" s="1067"/>
    </row>
    <row r="152" ht="13.5" thickBot="1">
      <c r="AB152" s="1068"/>
    </row>
    <row r="153" spans="1:28" ht="24" thickBot="1">
      <c r="A153" s="1087" t="s">
        <v>65</v>
      </c>
      <c r="B153" s="1088"/>
      <c r="C153" s="98"/>
      <c r="D153" s="97"/>
      <c r="E153" s="96"/>
      <c r="F153" s="98"/>
      <c r="G153" s="98">
        <f>+G7+G25+G46+G52+G61+G96+G150</f>
        <v>30</v>
      </c>
      <c r="H153" s="98"/>
      <c r="I153" s="98">
        <f>+I7+I25+I46+I52+I61+I97+I98+I150</f>
        <v>0</v>
      </c>
      <c r="J153" s="98">
        <f>+J7+J25+J46+J52+J61+J96+J150</f>
        <v>31</v>
      </c>
      <c r="K153" s="98"/>
      <c r="L153" s="98">
        <f>+L7+L25+L46+L52+L61+L97+L98+L150</f>
        <v>0</v>
      </c>
      <c r="M153" s="98">
        <f>+M7+M25+M46+M52+M61+M96+M150+M98</f>
        <v>30</v>
      </c>
      <c r="N153" s="98"/>
      <c r="O153" s="98">
        <f>+O7+O25+O46+O52+O61+O97+O98+O150</f>
        <v>0</v>
      </c>
      <c r="P153" s="98">
        <f>+P7+P25+P46+P52+P61+P96+P150+P98</f>
        <v>31</v>
      </c>
      <c r="Q153" s="98"/>
      <c r="R153" s="98">
        <f>+R7+R25+R46+R52+R61+R97+R98+R150</f>
        <v>0</v>
      </c>
      <c r="S153" s="98">
        <f>+S7+S25+S46+S52+S61+S96+S150</f>
        <v>29</v>
      </c>
      <c r="T153" s="98"/>
      <c r="U153" s="98">
        <f>+U7+U25+U46+U52+U61+U97+U98+U150</f>
        <v>0</v>
      </c>
      <c r="V153" s="98">
        <f>+V7+V25+V46+V52+V61+V96+V150</f>
        <v>29</v>
      </c>
      <c r="W153" s="98"/>
      <c r="X153" s="98">
        <f>SUM(G153:W153)</f>
        <v>180</v>
      </c>
      <c r="Y153" s="1103" t="s">
        <v>356</v>
      </c>
      <c r="Z153" s="1104"/>
      <c r="AA153" s="399"/>
      <c r="AB153" s="101"/>
    </row>
    <row r="154" spans="1:28" ht="24" thickBot="1">
      <c r="A154" s="1087" t="s">
        <v>77</v>
      </c>
      <c r="B154" s="1088"/>
      <c r="C154" s="98"/>
      <c r="D154" s="97"/>
      <c r="E154" s="96"/>
      <c r="F154" s="98"/>
      <c r="G154" s="98">
        <f>+G7+G25+G46+G52+G82+G96+G150</f>
        <v>30</v>
      </c>
      <c r="H154" s="98"/>
      <c r="I154" s="98">
        <f>+I7+I25+I46+I52+I82+I97+I98+I150</f>
        <v>0</v>
      </c>
      <c r="J154" s="98">
        <f>+J7+J25+J46+J52+J82+J96+J150</f>
        <v>31</v>
      </c>
      <c r="K154" s="98"/>
      <c r="L154" s="98">
        <f>+L7+L25+L46+L52+L82+L97+L98+L150</f>
        <v>0</v>
      </c>
      <c r="M154" s="98">
        <f>+M7+M25+M46+M52+M82+M96+M150+M98</f>
        <v>30</v>
      </c>
      <c r="N154" s="98"/>
      <c r="O154" s="98">
        <f>+O7+O25+O46+O52+O82+O97+O98+O150</f>
        <v>0</v>
      </c>
      <c r="P154" s="98">
        <f>+P7+P25+P46+P52+P82+P96+P150+P98</f>
        <v>31</v>
      </c>
      <c r="Q154" s="98"/>
      <c r="R154" s="98">
        <f>+R7+R25+R46+R52+R82+R97+R98+R150</f>
        <v>0</v>
      </c>
      <c r="S154" s="98">
        <f>+S7+S25+S46+S52+S82+S96+S150</f>
        <v>28</v>
      </c>
      <c r="T154" s="98"/>
      <c r="U154" s="98">
        <f>+U7+U25+U46+U52+U82+U97+U98+U150</f>
        <v>0</v>
      </c>
      <c r="V154" s="98">
        <f>+V7+V25+V46+V52+V82+V96+V150</f>
        <v>30</v>
      </c>
      <c r="W154" s="98"/>
      <c r="X154" s="98">
        <f>SUM(G154:W154)</f>
        <v>180</v>
      </c>
      <c r="Y154" s="1105"/>
      <c r="Z154" s="1106"/>
      <c r="AA154" s="399"/>
      <c r="AB154" s="101"/>
    </row>
  </sheetData>
  <sheetProtection/>
  <mergeCells count="56">
    <mergeCell ref="A44:B44"/>
    <mergeCell ref="A46:B46"/>
    <mergeCell ref="A52:B52"/>
    <mergeCell ref="P3:P4"/>
    <mergeCell ref="A24:B24"/>
    <mergeCell ref="N3:O3"/>
    <mergeCell ref="A7:B7"/>
    <mergeCell ref="K3:L3"/>
    <mergeCell ref="J3:J4"/>
    <mergeCell ref="M3:M4"/>
    <mergeCell ref="A1:AA1"/>
    <mergeCell ref="A2:A4"/>
    <mergeCell ref="B2:B4"/>
    <mergeCell ref="C2:C4"/>
    <mergeCell ref="D2:D4"/>
    <mergeCell ref="E2:J2"/>
    <mergeCell ref="K2:P2"/>
    <mergeCell ref="S3:S4"/>
    <mergeCell ref="Q3:R3"/>
    <mergeCell ref="Q2:V2"/>
    <mergeCell ref="AB2:AB4"/>
    <mergeCell ref="Z2:Z4"/>
    <mergeCell ref="Y2:Y4"/>
    <mergeCell ref="V3:V4"/>
    <mergeCell ref="AA2:AA4"/>
    <mergeCell ref="A43:B43"/>
    <mergeCell ref="A25:B25"/>
    <mergeCell ref="A5:B5"/>
    <mergeCell ref="E3:F3"/>
    <mergeCell ref="A42:Z42"/>
    <mergeCell ref="X2:X4"/>
    <mergeCell ref="T3:U3"/>
    <mergeCell ref="G3:G4"/>
    <mergeCell ref="H3:I3"/>
    <mergeCell ref="A6:B6"/>
    <mergeCell ref="Y153:Z154"/>
    <mergeCell ref="A146:B146"/>
    <mergeCell ref="A99:B99"/>
    <mergeCell ref="A107:B107"/>
    <mergeCell ref="A153:B153"/>
    <mergeCell ref="A154:B154"/>
    <mergeCell ref="A45:B45"/>
    <mergeCell ref="A150:B150"/>
    <mergeCell ref="A98:B98"/>
    <mergeCell ref="A90:B90"/>
    <mergeCell ref="A63:B63"/>
    <mergeCell ref="A71:B71"/>
    <mergeCell ref="A83:B83"/>
    <mergeCell ref="A116:B116"/>
    <mergeCell ref="A61:B61"/>
    <mergeCell ref="A62:B62"/>
    <mergeCell ref="A81:Z81"/>
    <mergeCell ref="A149:Z149"/>
    <mergeCell ref="A145:Z145"/>
    <mergeCell ref="A82:B82"/>
    <mergeCell ref="A96:B96"/>
  </mergeCells>
  <hyperlinks>
    <hyperlink ref="B121" r:id="rId1" display="Vállalatgazdaságtan gyakorlat"/>
    <hyperlink ref="B122" r:id="rId2" display="Környezetpolitika"/>
    <hyperlink ref="B123" r:id="rId3" display="Üzleti gazdaságtan"/>
    <hyperlink ref="B124" r:id="rId4" display="Gazdasági folyamatok térbeli elemzése"/>
    <hyperlink ref="B125" r:id="rId5" display="Az információs tér gazdasági szerkezete"/>
    <hyperlink ref="B126" r:id="rId6" display="Kisvállalkozások indítása és működtetése"/>
    <hyperlink ref="B129" r:id="rId7" display="A piaci és kormányzati kudarcok gazdaságpolitikája"/>
    <hyperlink ref="B130" r:id="rId8" display="Bevezetés a tömegkommunikáció elméletébe"/>
    <hyperlink ref="B131" r:id="rId9" display="A regionális gazdaságtan alapjai"/>
    <hyperlink ref="B133" r:id="rId10" display="Települési gazdaságtan"/>
    <hyperlink ref="B134" r:id="rId11" display="Önkormányzati menedzsment"/>
    <hyperlink ref="B135" r:id="rId12" display="E-Régió"/>
    <hyperlink ref="B108" r:id="rId13" display="Cases on International Business Strategy"/>
    <hyperlink ref="B109" r:id="rId14" display="Managing the Enterprise"/>
    <hyperlink ref="B110" r:id="rId15" display="Cases on Business Economics"/>
    <hyperlink ref="B112" r:id="rId16" display="Alkalmazott informatika - Üzleti modellek"/>
    <hyperlink ref="B113" r:id="rId17" display="Adatbáziskezelés a gyakorlatban"/>
    <hyperlink ref="B114" r:id="rId18" display="Internet"/>
    <hyperlink ref="B115" r:id="rId19" display="Vállalati gazdálkodás támogatása SAP rendszerrel "/>
    <hyperlink ref="B148" r:id="rId20" display="Szakszeminárium"/>
    <hyperlink ref="B119" r:id="rId21" display="Matematika gyakorlat II."/>
    <hyperlink ref="B118" r:id="rId22" display="Matematika gyakorlat I."/>
    <hyperlink ref="B137" r:id="rId23" display="Bevezetés az EU-s és a magyar versenyjogba"/>
    <hyperlink ref="B138" r:id="rId24" display="Piacszabályozás-Fogyasztóvédelem"/>
    <hyperlink ref="B106" r:id="rId25" display="Wirtschaftsinformatik"/>
    <hyperlink ref="B105" r:id="rId26" display="Kostenrechnung"/>
    <hyperlink ref="B104" r:id="rId27" display="Marktforschung"/>
    <hyperlink ref="B103" r:id="rId28" display="Steuerlehre"/>
    <hyperlink ref="B102" r:id="rId29" display="Betriebswirtschaftliche Entscheidungstheorie"/>
    <hyperlink ref="B101" r:id="rId30" display="Allgemeine Volkswirtschaftslehre"/>
    <hyperlink ref="B100" r:id="rId31" display="Führung und Organization"/>
    <hyperlink ref="B139" r:id="rId32" display="Jövőkutatás"/>
    <hyperlink ref="B8" r:id="rId33" display="Matematika I."/>
    <hyperlink ref="B9" r:id="rId34" display="Mikroökonómia"/>
    <hyperlink ref="B10" r:id="rId35" display="Informatika"/>
    <hyperlink ref="B11" r:id="rId36" display="Vállalatgazdaságtan 1"/>
    <hyperlink ref="B12" r:id="rId37" display="Allgemeine Betriebswirtschaftslehre"/>
    <hyperlink ref="B13" r:id="rId38" display="Matematika II."/>
    <hyperlink ref="B14" r:id="rId39" display="Makroökonómia 2"/>
    <hyperlink ref="B15" r:id="rId40" display="Marketing 1"/>
    <hyperlink ref="B16" r:id="rId41" display="Grundlagen des Marketing"/>
    <hyperlink ref="B17" r:id="rId42" display="Vezetés-szervezés"/>
    <hyperlink ref="B18" r:id="rId43" display="Pénzügytan"/>
    <hyperlink ref="B19" r:id="rId44" display="Operációkutatás"/>
    <hyperlink ref="B20" r:id="rId45" display="Statisztika I."/>
    <hyperlink ref="B21" r:id="rId46" display="Számvitel alapjai"/>
    <hyperlink ref="B22" r:id="rId47" display="Statisztika II."/>
    <hyperlink ref="B23" r:id="rId48" display="Gazdasági jog I."/>
    <hyperlink ref="B26" r:id="rId49" display="Tanulás és kutatásmódszertan"/>
    <hyperlink ref="B27" r:id="rId50" display="Vállalati pénzügyek 1"/>
    <hyperlink ref="B28" r:id="rId51" display="Investierung und Finanzierung"/>
    <hyperlink ref="B29" r:id="rId52" display="Adózási ismeretek"/>
    <hyperlink ref="B30" r:id="rId53" display="Pénzügyi számvitel I."/>
    <hyperlink ref="B32" r:id="rId54" display="Vezetői számvitel "/>
    <hyperlink ref="B33" r:id="rId55" display="Pénzügyi számítások"/>
    <hyperlink ref="B34" r:id="rId56" display="Pénzügyi számvitel II."/>
    <hyperlink ref="B35" r:id="rId57" display="Pénzügyi-számviteli informatika I."/>
    <hyperlink ref="B36" r:id="rId58" display="Döntési technikák"/>
    <hyperlink ref="B37" r:id="rId59" display="Éves beszámoló összeállítása és elemzése"/>
    <hyperlink ref="B38" r:id="rId60" display="Tevékenységmenedzsment"/>
    <hyperlink ref="B39" r:id="rId61" display="A pénzügyek gazdasági joga"/>
    <hyperlink ref="B40" r:id="rId62" display="Vállalatértékelés"/>
    <hyperlink ref="B41" r:id="rId63" display="Ellenőrzés és könyvvizsgálat alapjai"/>
    <hyperlink ref="B47" r:id="rId64" display="Környezetgazdaságtan"/>
    <hyperlink ref="B48" r:id="rId65" display="Nemzetközi közgazdaságtan"/>
    <hyperlink ref="B49" r:id="rId66" display="Gazdaságföldrajz"/>
    <hyperlink ref="B50" r:id="rId67" display="Egyedi projektek vezetése 5"/>
    <hyperlink ref="B51" r:id="rId68" display="Üzleti informatika"/>
    <hyperlink ref="B53" r:id="rId69" display="Európai Uniós ismeretek"/>
    <hyperlink ref="B54" r:id="rId70" display="Gazdaságtörténet"/>
    <hyperlink ref="B55" r:id="rId71" display="Filozófia"/>
    <hyperlink ref="B56" r:id="rId72" display="Gazdaságpszichológia"/>
    <hyperlink ref="B57" r:id="rId73" display="Gazdaságszociológia"/>
    <hyperlink ref="B58" r:id="rId74" display="Bevezetés a politikatudományba"/>
    <hyperlink ref="B59" r:id="rId75" display="Az Európai Uniós Belső Piac"/>
    <hyperlink ref="B65" r:id="rId76" display="Bankismeretek "/>
    <hyperlink ref="B66" r:id="rId77" display="Költségvetési intézmények gazdálkodása"/>
    <hyperlink ref="B67" r:id="rId78" display="Vállalati pénzügyi tervezés"/>
    <hyperlink ref="B68" r:id="rId79" display="Befektetési ismeretek"/>
    <hyperlink ref="B69" r:id="rId80" display="Vállalati pénzügyek II."/>
    <hyperlink ref="B70" r:id="rId81" display="Kommunikációs gyakorlatok (P)"/>
    <hyperlink ref="B72" r:id="rId82" display="Nemzetközi számvitel"/>
    <hyperlink ref="B73" r:id="rId83" display="Pénzügyi-számviteli informatika II."/>
    <hyperlink ref="B75" r:id="rId84" display="Számvitel speciális kérdései"/>
    <hyperlink ref="B76" r:id="rId85" display="Vállalati pénzügyek (emelt)"/>
    <hyperlink ref="B77" r:id="rId86" display="Hitelintézeti számvitel"/>
    <hyperlink ref="B78" r:id="rId87" display="Konszolidált beszámoló alapjai"/>
    <hyperlink ref="B79" r:id="rId88" display="Pénzügyi modellezés (IMP-SPM)"/>
    <hyperlink ref="B84" r:id="rId89" display="Hitelintézeti számvitel"/>
    <hyperlink ref="B85" r:id="rId90" display="Nemzetközi számvitel"/>
    <hyperlink ref="B86" r:id="rId91" display="Pénzügyi-számviteli informatika II."/>
    <hyperlink ref="B87" r:id="rId92" display="Konszolidált beszámoló alapjai"/>
    <hyperlink ref="B88" r:id="rId93" display="Számvitel speciális kérdései"/>
    <hyperlink ref="B89" r:id="rId94" display="Kommunikációs gyakorlatok (SZ)"/>
    <hyperlink ref="B91" r:id="rId95" display="Bankismeretek "/>
    <hyperlink ref="B92" r:id="rId96" display="Költségvetési intézmények gazdálkodása"/>
    <hyperlink ref="B93" r:id="rId97" display="Vállalati pénzügyi tervezés"/>
    <hyperlink ref="B94" r:id="rId98" display="Befektetési ismeretek"/>
    <hyperlink ref="B95" r:id="rId99" display="Vállalati pénzügyek II."/>
    <hyperlink ref="B120" r:id="rId100" display="Gazdaságpolitika 1"/>
    <hyperlink ref="B127" r:id="rId101" display="Stratégiai és üzleti tervezés"/>
    <hyperlink ref="B128" r:id="rId102" display="Globalizálódó élelmiszertermelés és piacok"/>
    <hyperlink ref="B140" r:id="rId103" display="Szolgáltatási menedzsment"/>
    <hyperlink ref="B141" r:id="rId104" display="A jövedelem adóztatása"/>
    <hyperlink ref="B142" r:id="rId105" display="A fogyasztás adóztatása"/>
    <hyperlink ref="B144" r:id="rId106" display="Magyar közgazdasági gondolkodás története"/>
    <hyperlink ref="B132" r:id="rId107" display="Távol-keleti menedzsment"/>
    <hyperlink ref="B31" r:id="rId108" display="Szervezeti magatartás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2" r:id="rId109"/>
  <rowBreaks count="3" manualBreakCount="3">
    <brk id="42" max="255" man="1"/>
    <brk id="81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B196"/>
  <sheetViews>
    <sheetView view="pageBreakPreview" zoomScale="75" zoomScaleNormal="70" zoomScaleSheetLayoutView="75" zoomScalePageLayoutView="0" workbookViewId="0" topLeftCell="A1">
      <pane xSplit="4" ySplit="4" topLeftCell="E10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0" sqref="A60:B60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38" customWidth="1"/>
    <col min="26" max="26" width="39.421875" style="238" customWidth="1"/>
    <col min="27" max="27" width="53.8515625" style="0" hidden="1" customWidth="1"/>
    <col min="28" max="28" width="22.140625" style="436" customWidth="1"/>
  </cols>
  <sheetData>
    <row r="1" spans="1:28" ht="24" thickBot="1">
      <c r="A1" s="1140" t="s">
        <v>375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141"/>
      <c r="AA1" s="1107"/>
      <c r="AB1" s="15"/>
    </row>
    <row r="2" spans="1:28" ht="12.75">
      <c r="A2" s="1142" t="s">
        <v>67</v>
      </c>
      <c r="B2" s="1145" t="s">
        <v>0</v>
      </c>
      <c r="C2" s="1146" t="s">
        <v>1</v>
      </c>
      <c r="D2" s="1147" t="s">
        <v>31</v>
      </c>
      <c r="E2" s="1157" t="s">
        <v>266</v>
      </c>
      <c r="F2" s="1158"/>
      <c r="G2" s="1158"/>
      <c r="H2" s="1158"/>
      <c r="I2" s="1158"/>
      <c r="J2" s="1159"/>
      <c r="K2" s="1157" t="s">
        <v>267</v>
      </c>
      <c r="L2" s="1158"/>
      <c r="M2" s="1158"/>
      <c r="N2" s="1158"/>
      <c r="O2" s="1158"/>
      <c r="P2" s="1159"/>
      <c r="Q2" s="1157" t="s">
        <v>268</v>
      </c>
      <c r="R2" s="1158"/>
      <c r="S2" s="1158"/>
      <c r="T2" s="1158"/>
      <c r="U2" s="1158"/>
      <c r="V2" s="1159"/>
      <c r="W2" s="32" t="s">
        <v>269</v>
      </c>
      <c r="X2" s="1118" t="s">
        <v>270</v>
      </c>
      <c r="Y2" s="1164" t="s">
        <v>3</v>
      </c>
      <c r="Z2" s="1129" t="s">
        <v>32</v>
      </c>
      <c r="AA2" s="1137"/>
      <c r="AB2" s="1129" t="s">
        <v>350</v>
      </c>
    </row>
    <row r="3" spans="1:28" ht="12.75">
      <c r="A3" s="1143"/>
      <c r="B3" s="1130"/>
      <c r="C3" s="1143"/>
      <c r="D3" s="1130"/>
      <c r="E3" s="1114">
        <v>1</v>
      </c>
      <c r="F3" s="1115"/>
      <c r="G3" s="1122" t="s">
        <v>2</v>
      </c>
      <c r="H3" s="1121">
        <v>2</v>
      </c>
      <c r="I3" s="1115"/>
      <c r="J3" s="1135" t="s">
        <v>2</v>
      </c>
      <c r="K3" s="1114">
        <v>3</v>
      </c>
      <c r="L3" s="1115"/>
      <c r="M3" s="1122" t="s">
        <v>2</v>
      </c>
      <c r="N3" s="1121">
        <v>4</v>
      </c>
      <c r="O3" s="1115"/>
      <c r="P3" s="1135" t="s">
        <v>2</v>
      </c>
      <c r="Q3" s="1114">
        <v>5</v>
      </c>
      <c r="R3" s="1115"/>
      <c r="S3" s="1122" t="s">
        <v>2</v>
      </c>
      <c r="T3" s="1121">
        <v>6</v>
      </c>
      <c r="U3" s="1115"/>
      <c r="V3" s="1135" t="s">
        <v>2</v>
      </c>
      <c r="W3" s="33">
        <v>7</v>
      </c>
      <c r="X3" s="1119"/>
      <c r="Y3" s="1165"/>
      <c r="Z3" s="1130"/>
      <c r="AA3" s="1138"/>
      <c r="AB3" s="1160"/>
    </row>
    <row r="4" spans="1:28" ht="31.5" thickBot="1">
      <c r="A4" s="1144"/>
      <c r="B4" s="1131"/>
      <c r="C4" s="1144"/>
      <c r="D4" s="1131"/>
      <c r="E4" s="34" t="s">
        <v>4</v>
      </c>
      <c r="F4" s="35" t="s">
        <v>66</v>
      </c>
      <c r="G4" s="1123"/>
      <c r="H4" s="36" t="s">
        <v>4</v>
      </c>
      <c r="I4" s="37" t="s">
        <v>66</v>
      </c>
      <c r="J4" s="1136"/>
      <c r="K4" s="38" t="s">
        <v>4</v>
      </c>
      <c r="L4" s="37" t="s">
        <v>66</v>
      </c>
      <c r="M4" s="1123"/>
      <c r="N4" s="36" t="s">
        <v>4</v>
      </c>
      <c r="O4" s="37" t="s">
        <v>66</v>
      </c>
      <c r="P4" s="1136"/>
      <c r="Q4" s="38" t="s">
        <v>4</v>
      </c>
      <c r="R4" s="37" t="s">
        <v>66</v>
      </c>
      <c r="S4" s="1123"/>
      <c r="T4" s="36" t="s">
        <v>4</v>
      </c>
      <c r="U4" s="37" t="s">
        <v>66</v>
      </c>
      <c r="V4" s="1136"/>
      <c r="W4" s="39" t="s">
        <v>2</v>
      </c>
      <c r="X4" s="1120"/>
      <c r="Y4" s="1166"/>
      <c r="Z4" s="1131"/>
      <c r="AA4" s="1139"/>
      <c r="AB4" s="1161"/>
    </row>
    <row r="5" spans="1:28" ht="24" thickBot="1">
      <c r="A5" s="1087" t="s">
        <v>271</v>
      </c>
      <c r="B5" s="1107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23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122</v>
      </c>
      <c r="Y5" s="225"/>
      <c r="Z5" s="45"/>
      <c r="AA5" s="394"/>
      <c r="AB5" s="45"/>
    </row>
    <row r="6" spans="1:28" ht="16.5" thickBot="1">
      <c r="A6" s="1124" t="s">
        <v>348</v>
      </c>
      <c r="B6" s="1125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376"/>
      <c r="Z6" s="377"/>
      <c r="AA6" s="395"/>
      <c r="AB6" s="377"/>
    </row>
    <row r="7" spans="1:28" ht="16.5" thickBot="1">
      <c r="A7" s="1154" t="s">
        <v>272</v>
      </c>
      <c r="B7" s="1107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226"/>
      <c r="Z7" s="52"/>
      <c r="AA7" s="396"/>
      <c r="AB7" s="52"/>
    </row>
    <row r="8" spans="1:28" ht="12.75">
      <c r="A8" s="53" t="s">
        <v>273</v>
      </c>
      <c r="B8" s="175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227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17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28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17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28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17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28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180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28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180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28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17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28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17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28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17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28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17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28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17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28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17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28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17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28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17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28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17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28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17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28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17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9" t="s">
        <v>27</v>
      </c>
      <c r="Z24" s="80" t="s">
        <v>286</v>
      </c>
      <c r="AA24" s="80"/>
      <c r="AB24" s="80"/>
    </row>
    <row r="25" spans="1:28" ht="16.5" thickBot="1">
      <c r="A25" s="1124" t="s">
        <v>348</v>
      </c>
      <c r="B25" s="1125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376"/>
      <c r="Z25" s="377"/>
      <c r="AA25" s="395"/>
      <c r="AB25" s="377"/>
    </row>
    <row r="26" spans="1:28" ht="16.5" thickBot="1">
      <c r="A26" s="1155" t="s">
        <v>287</v>
      </c>
      <c r="B26" s="115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14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61</v>
      </c>
      <c r="Y26" s="311"/>
      <c r="Z26" s="312"/>
      <c r="AA26" s="398"/>
      <c r="AB26" s="312"/>
    </row>
    <row r="27" spans="1:28" ht="12.75">
      <c r="A27" s="314" t="s">
        <v>288</v>
      </c>
      <c r="B27" s="321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s="577" customFormat="1" ht="25.5">
      <c r="A32" s="64" t="s">
        <v>376</v>
      </c>
      <c r="B32" s="578" t="s">
        <v>377</v>
      </c>
      <c r="C32" s="6"/>
      <c r="D32" s="9"/>
      <c r="E32" s="21"/>
      <c r="F32" s="19"/>
      <c r="G32" s="72"/>
      <c r="H32" s="19"/>
      <c r="I32" s="19"/>
      <c r="J32" s="73"/>
      <c r="K32" s="22">
        <v>2</v>
      </c>
      <c r="L32" s="19">
        <v>2</v>
      </c>
      <c r="M32" s="72">
        <v>5</v>
      </c>
      <c r="N32" s="19"/>
      <c r="O32" s="19"/>
      <c r="P32" s="140"/>
      <c r="Q32" s="21"/>
      <c r="R32" s="19"/>
      <c r="S32" s="72"/>
      <c r="T32" s="19"/>
      <c r="U32" s="19"/>
      <c r="V32" s="73"/>
      <c r="W32" s="329"/>
      <c r="X32" s="141">
        <v>5</v>
      </c>
      <c r="Y32" s="579" t="s">
        <v>28</v>
      </c>
      <c r="Z32" s="68" t="s">
        <v>378</v>
      </c>
      <c r="AA32" s="576"/>
      <c r="AB32" s="425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95"/>
      <c r="X44" s="364"/>
      <c r="Y44" s="232"/>
      <c r="Z44" s="239"/>
      <c r="AA44" s="239"/>
      <c r="AB44" s="432"/>
    </row>
    <row r="45" spans="1:28" ht="24" thickBot="1">
      <c r="A45" s="1087" t="s">
        <v>290</v>
      </c>
      <c r="B45" s="1107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233"/>
      <c r="Z45" s="240"/>
      <c r="AA45" s="399"/>
      <c r="AB45" s="240"/>
    </row>
    <row r="46" spans="1:28" ht="16.5" thickBot="1">
      <c r="A46" s="1154" t="s">
        <v>291</v>
      </c>
      <c r="B46" s="1107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234"/>
      <c r="Z46" s="52"/>
      <c r="AA46" s="396"/>
      <c r="AB46" s="52"/>
    </row>
    <row r="47" spans="1:28" ht="16.5" thickBot="1">
      <c r="A47" s="1089" t="s">
        <v>292</v>
      </c>
      <c r="B47" s="1107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235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89" t="s">
        <v>299</v>
      </c>
      <c r="B53" s="1107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124" t="s">
        <v>348</v>
      </c>
      <c r="B60" s="1125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376"/>
      <c r="Z60" s="377"/>
      <c r="AA60" s="395"/>
      <c r="AB60" s="377"/>
    </row>
    <row r="61" spans="1:28" ht="16.5" thickBot="1">
      <c r="A61" s="1151" t="s">
        <v>302</v>
      </c>
      <c r="B61" s="1107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9</v>
      </c>
      <c r="W61" s="133"/>
      <c r="X61" s="85">
        <f>SUM(G61:V61)</f>
        <v>22</v>
      </c>
      <c r="Y61" s="236"/>
      <c r="Z61" s="86"/>
      <c r="AA61" s="402"/>
      <c r="AB61" s="86"/>
    </row>
    <row r="62" spans="1:28" ht="30" customHeight="1" thickBot="1">
      <c r="A62" s="1152" t="s">
        <v>361</v>
      </c>
      <c r="B62" s="1153"/>
      <c r="C62" s="519"/>
      <c r="D62" s="520"/>
      <c r="E62" s="513"/>
      <c r="F62" s="514"/>
      <c r="G62" s="309">
        <f>SUM(G63:G69)</f>
        <v>0</v>
      </c>
      <c r="H62" s="514"/>
      <c r="I62" s="514"/>
      <c r="J62" s="521">
        <f>SUM(J64:J69)</f>
        <v>0</v>
      </c>
      <c r="K62" s="513"/>
      <c r="L62" s="514"/>
      <c r="M62" s="309">
        <f>SUM(M63:M69)</f>
        <v>0</v>
      </c>
      <c r="N62" s="514"/>
      <c r="O62" s="514"/>
      <c r="P62" s="521">
        <f>SUM(P65:P69)</f>
        <v>0</v>
      </c>
      <c r="Q62" s="513"/>
      <c r="R62" s="514"/>
      <c r="S62" s="309">
        <f>S71+S63</f>
        <v>13</v>
      </c>
      <c r="T62" s="514"/>
      <c r="U62" s="514"/>
      <c r="V62" s="309">
        <f>+V63</f>
        <v>9</v>
      </c>
      <c r="W62" s="522"/>
      <c r="X62" s="517">
        <f>SUM(F62:W62)</f>
        <v>22</v>
      </c>
      <c r="Y62" s="518"/>
      <c r="Z62" s="380" t="s">
        <v>337</v>
      </c>
      <c r="AA62" s="403"/>
      <c r="AB62" s="380"/>
    </row>
    <row r="63" spans="1:28" ht="12.75" customHeight="1">
      <c r="A63" s="1173" t="s">
        <v>374</v>
      </c>
      <c r="B63" s="1174"/>
      <c r="C63" s="1175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9</v>
      </c>
      <c r="W63" s="387"/>
      <c r="X63" s="378">
        <f>SUM(F63:W63)</f>
        <v>19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74">
        <v>2</v>
      </c>
      <c r="S67" s="574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74">
        <v>0</v>
      </c>
      <c r="U69" s="574">
        <v>2</v>
      </c>
      <c r="V69" s="575">
        <v>3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538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544" t="s">
        <v>71</v>
      </c>
      <c r="AA70" s="486"/>
      <c r="AB70" s="564"/>
    </row>
    <row r="71" spans="1:28" ht="15.75">
      <c r="A71" s="1162" t="s">
        <v>373</v>
      </c>
      <c r="B71" s="1163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258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30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30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30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0</v>
      </c>
      <c r="U75" s="533">
        <v>2</v>
      </c>
      <c r="V75" s="532">
        <v>3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231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262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30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231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78" t="s">
        <v>360</v>
      </c>
      <c r="B82" s="1179"/>
      <c r="C82" s="511"/>
      <c r="D82" s="512"/>
      <c r="E82" s="513"/>
      <c r="F82" s="514"/>
      <c r="G82" s="309">
        <v>0</v>
      </c>
      <c r="H82" s="514"/>
      <c r="I82" s="514"/>
      <c r="J82" s="515">
        <f>SUM(J87:J90)</f>
        <v>0</v>
      </c>
      <c r="K82" s="513"/>
      <c r="L82" s="514"/>
      <c r="M82" s="515">
        <f>SUM(M87:M90)</f>
        <v>0</v>
      </c>
      <c r="N82" s="514"/>
      <c r="O82" s="514"/>
      <c r="P82" s="515">
        <f>SUM(P87:P90)</f>
        <v>0</v>
      </c>
      <c r="Q82" s="513"/>
      <c r="R82" s="514"/>
      <c r="S82" s="515">
        <f>+S83+S92</f>
        <v>12</v>
      </c>
      <c r="T82" s="515"/>
      <c r="U82" s="514"/>
      <c r="V82" s="515">
        <f>+V83</f>
        <v>12</v>
      </c>
      <c r="W82" s="516"/>
      <c r="X82" s="517">
        <f>SUM(F82:W82)</f>
        <v>24</v>
      </c>
      <c r="Y82" s="518"/>
      <c r="Z82" s="380" t="s">
        <v>338</v>
      </c>
      <c r="AA82" s="403"/>
      <c r="AB82" s="380"/>
    </row>
    <row r="83" spans="1:28" ht="12.75" customHeight="1">
      <c r="A83" s="1173" t="s">
        <v>367</v>
      </c>
      <c r="B83" s="1174"/>
      <c r="C83" s="1175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538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544" t="s">
        <v>71</v>
      </c>
      <c r="AA91" s="531"/>
      <c r="AB91" s="530"/>
    </row>
    <row r="92" spans="1:28" ht="15.75">
      <c r="A92" s="1162" t="s">
        <v>368</v>
      </c>
      <c r="B92" s="1163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258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231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30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74">
        <v>2</v>
      </c>
      <c r="S95" s="574">
        <v>3</v>
      </c>
      <c r="T95" s="19"/>
      <c r="U95" s="19"/>
      <c r="V95" s="73"/>
      <c r="W95" s="122"/>
      <c r="X95" s="141"/>
      <c r="Y95" s="231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30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74">
        <v>2</v>
      </c>
      <c r="U97" s="574">
        <v>2</v>
      </c>
      <c r="V97" s="575">
        <v>5</v>
      </c>
      <c r="W97" s="122"/>
      <c r="X97" s="141"/>
      <c r="Y97" s="230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74" t="s">
        <v>303</v>
      </c>
      <c r="B99" s="1075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225"/>
      <c r="Z99" s="45"/>
      <c r="AA99" s="394"/>
      <c r="AB99" s="45"/>
    </row>
    <row r="100" spans="1:28" ht="13.5" thickBot="1">
      <c r="A100" s="1191" t="s">
        <v>42</v>
      </c>
      <c r="B100" s="1192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9"/>
      <c r="Z100" s="123"/>
      <c r="AA100" s="244"/>
      <c r="AB100" s="434"/>
    </row>
    <row r="101" spans="1:28" ht="16.5" thickBot="1">
      <c r="A101" s="1089" t="s">
        <v>359</v>
      </c>
      <c r="B101" s="1107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237" t="s">
        <v>305</v>
      </c>
      <c r="Z101" s="111"/>
      <c r="AA101" s="400"/>
      <c r="AB101" s="111"/>
    </row>
    <row r="102" spans="1:28" ht="15.75">
      <c r="A102" s="1097" t="s">
        <v>306</v>
      </c>
      <c r="B102" s="1098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245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097" t="s">
        <v>312</v>
      </c>
      <c r="B110" s="1098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246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246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247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246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247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247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247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246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097" t="s">
        <v>315</v>
      </c>
      <c r="B120" s="1098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248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248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246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246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246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246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246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246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247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247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247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248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247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246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246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246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248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249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87" t="s">
        <v>335</v>
      </c>
      <c r="B145" s="1107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233"/>
      <c r="Z145" s="243"/>
      <c r="AA145" s="399"/>
      <c r="AB145" s="243"/>
    </row>
    <row r="146" spans="1:28" ht="12.75">
      <c r="A146" s="147" t="s">
        <v>137</v>
      </c>
      <c r="B146" s="184" t="s">
        <v>185</v>
      </c>
      <c r="C146" s="148" t="s">
        <v>33</v>
      </c>
      <c r="D146" s="149" t="s">
        <v>162</v>
      </c>
      <c r="E146" s="148">
        <v>0</v>
      </c>
      <c r="F146" s="150">
        <v>2</v>
      </c>
      <c r="G146" s="140">
        <v>0</v>
      </c>
      <c r="H146" s="148">
        <v>0</v>
      </c>
      <c r="I146" s="150">
        <v>2</v>
      </c>
      <c r="J146" s="140">
        <v>0</v>
      </c>
      <c r="K146" s="148"/>
      <c r="L146" s="150"/>
      <c r="M146" s="140"/>
      <c r="N146" s="148"/>
      <c r="O146" s="150"/>
      <c r="P146" s="140"/>
      <c r="Q146" s="148"/>
      <c r="R146" s="150"/>
      <c r="S146" s="73"/>
      <c r="T146" s="148"/>
      <c r="U146" s="150"/>
      <c r="V146" s="73"/>
      <c r="W146" s="151"/>
      <c r="X146" s="141"/>
      <c r="Y146" s="223" t="s">
        <v>190</v>
      </c>
      <c r="Z146" s="167" t="s">
        <v>173</v>
      </c>
      <c r="AA146" s="347"/>
      <c r="AB146" s="167"/>
    </row>
    <row r="147" spans="1:28" ht="13.5" thickBot="1">
      <c r="A147" s="168" t="s">
        <v>258</v>
      </c>
      <c r="B147" s="195" t="s">
        <v>46</v>
      </c>
      <c r="C147" s="169" t="s">
        <v>33</v>
      </c>
      <c r="D147" s="170" t="s">
        <v>162</v>
      </c>
      <c r="E147" s="169"/>
      <c r="F147" s="171"/>
      <c r="G147" s="163"/>
      <c r="H147" s="169"/>
      <c r="I147" s="171"/>
      <c r="J147" s="163"/>
      <c r="K147" s="169"/>
      <c r="L147" s="171"/>
      <c r="M147" s="163"/>
      <c r="N147" s="169"/>
      <c r="O147" s="171"/>
      <c r="P147" s="163"/>
      <c r="Q147" s="169"/>
      <c r="R147" s="171"/>
      <c r="S147" s="79"/>
      <c r="T147" s="169">
        <v>0</v>
      </c>
      <c r="U147" s="171">
        <v>2</v>
      </c>
      <c r="V147" s="79">
        <v>0</v>
      </c>
      <c r="W147" s="172"/>
      <c r="X147" s="165"/>
      <c r="Y147" s="224" t="s">
        <v>258</v>
      </c>
      <c r="Z147" s="173" t="s">
        <v>258</v>
      </c>
      <c r="AA147" s="401"/>
      <c r="AB147" s="173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87" t="s">
        <v>259</v>
      </c>
      <c r="B149" s="1088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233"/>
      <c r="Z149" s="101"/>
      <c r="AA149" s="399"/>
      <c r="AB149" s="101"/>
    </row>
    <row r="151" ht="13.5" thickBot="1"/>
    <row r="152" spans="1:28" ht="24" thickBot="1">
      <c r="A152" s="1087" t="s">
        <v>65</v>
      </c>
      <c r="B152" s="1088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32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27</v>
      </c>
      <c r="W152" s="98"/>
      <c r="X152" s="98">
        <f>SUM(G152:W152)</f>
        <v>180</v>
      </c>
      <c r="Y152" s="1169" t="s">
        <v>356</v>
      </c>
      <c r="Z152" s="1170"/>
      <c r="AA152" s="399"/>
      <c r="AB152" s="101"/>
    </row>
    <row r="153" spans="1:28" ht="24" thickBot="1">
      <c r="A153" s="1087" t="s">
        <v>77</v>
      </c>
      <c r="B153" s="1088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32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182</v>
      </c>
      <c r="Y153" s="1171"/>
      <c r="Z153" s="1172"/>
      <c r="AA153" s="399"/>
      <c r="AB153" s="101"/>
    </row>
    <row r="156" spans="1:28" ht="45.75" customHeight="1">
      <c r="A156" s="1187" t="s">
        <v>358</v>
      </c>
      <c r="B156" s="1188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482"/>
      <c r="Z156" s="444"/>
      <c r="AA156" s="447"/>
      <c r="AB156" s="444"/>
    </row>
    <row r="157" spans="1:28" ht="23.25">
      <c r="A157" s="1177" t="s">
        <v>271</v>
      </c>
      <c r="B157" s="1168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460"/>
      <c r="Z157" s="444"/>
      <c r="AA157" s="447"/>
      <c r="AB157" s="444"/>
    </row>
    <row r="158" spans="1:28" ht="15.75">
      <c r="A158" s="1167" t="s">
        <v>272</v>
      </c>
      <c r="B158" s="1168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462"/>
      <c r="Z158" s="250"/>
      <c r="AA158" s="447"/>
      <c r="AB158" s="250"/>
    </row>
    <row r="159" spans="1:28" ht="15.75">
      <c r="A159" s="1180" t="s">
        <v>287</v>
      </c>
      <c r="B159" s="1168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46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454"/>
      <c r="Z160" s="455"/>
      <c r="AA160" s="456"/>
      <c r="AB160" s="457"/>
    </row>
    <row r="161" spans="1:28" ht="23.25">
      <c r="A161" s="1177" t="s">
        <v>290</v>
      </c>
      <c r="B161" s="1168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460"/>
      <c r="Z161" s="250"/>
      <c r="AA161" s="447"/>
      <c r="AB161" s="250"/>
    </row>
    <row r="162" spans="1:28" ht="15.75">
      <c r="A162" s="1167" t="s">
        <v>291</v>
      </c>
      <c r="B162" s="1168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462"/>
      <c r="Z162" s="250"/>
      <c r="AA162" s="447"/>
      <c r="AB162" s="250"/>
    </row>
    <row r="163" spans="1:28" ht="15.75" customHeight="1">
      <c r="A163" s="1176" t="s">
        <v>292</v>
      </c>
      <c r="B163" s="1168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68"/>
      <c r="Z163" s="250"/>
      <c r="AA163" s="447"/>
      <c r="AB163" s="250"/>
    </row>
    <row r="164" spans="1:28" ht="15.75" customHeight="1">
      <c r="A164" s="1176" t="s">
        <v>299</v>
      </c>
      <c r="B164" s="1168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80" t="s">
        <v>302</v>
      </c>
      <c r="B165" s="1168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466"/>
      <c r="Z165" s="444"/>
      <c r="AA165" s="447"/>
      <c r="AB165" s="444"/>
    </row>
    <row r="166" spans="1:28" ht="18">
      <c r="A166" s="1181" t="s">
        <v>363</v>
      </c>
      <c r="B166" s="1182"/>
      <c r="C166" s="473"/>
      <c r="D166" s="474"/>
      <c r="E166" s="475"/>
      <c r="F166" s="475"/>
      <c r="G166" s="467">
        <v>0</v>
      </c>
      <c r="H166" s="475"/>
      <c r="I166" s="475"/>
      <c r="J166" s="467">
        <v>0</v>
      </c>
      <c r="K166" s="475"/>
      <c r="L166" s="475"/>
      <c r="M166" s="467">
        <v>0</v>
      </c>
      <c r="N166" s="475"/>
      <c r="O166" s="475"/>
      <c r="P166" s="467">
        <v>0</v>
      </c>
      <c r="Q166" s="475"/>
      <c r="R166" s="475"/>
      <c r="S166" s="467">
        <v>3</v>
      </c>
      <c r="T166" s="475"/>
      <c r="U166" s="475"/>
      <c r="V166" s="467">
        <v>2</v>
      </c>
      <c r="W166" s="475"/>
      <c r="X166" s="467">
        <f>SUM(F166:W166)</f>
        <v>5</v>
      </c>
      <c r="Y166" s="468"/>
      <c r="Z166" s="458"/>
      <c r="AA166" s="447"/>
      <c r="AB166" s="458"/>
    </row>
    <row r="167" spans="1:28" ht="18">
      <c r="A167" s="1181" t="s">
        <v>362</v>
      </c>
      <c r="B167" s="1182"/>
      <c r="C167" s="473"/>
      <c r="D167" s="474"/>
      <c r="E167" s="475"/>
      <c r="F167" s="475"/>
      <c r="G167" s="467"/>
      <c r="H167" s="475"/>
      <c r="I167" s="475"/>
      <c r="J167" s="467"/>
      <c r="K167" s="475"/>
      <c r="L167" s="475"/>
      <c r="M167" s="467"/>
      <c r="N167" s="475"/>
      <c r="O167" s="475"/>
      <c r="P167" s="467"/>
      <c r="Q167" s="475"/>
      <c r="R167" s="475"/>
      <c r="S167" s="467">
        <v>1</v>
      </c>
      <c r="T167" s="475"/>
      <c r="U167" s="475"/>
      <c r="V167" s="467">
        <v>1</v>
      </c>
      <c r="W167" s="475"/>
      <c r="X167" s="467">
        <f>SUM(G167:W167)</f>
        <v>2</v>
      </c>
      <c r="Y167" s="468"/>
      <c r="Z167" s="458"/>
      <c r="AA167" s="447"/>
      <c r="AB167" s="458"/>
    </row>
    <row r="168" spans="1:28" ht="18">
      <c r="A168" s="448"/>
      <c r="B168" s="449"/>
      <c r="C168" s="450"/>
      <c r="D168" s="451"/>
      <c r="E168" s="452"/>
      <c r="F168" s="452"/>
      <c r="G168" s="257"/>
      <c r="H168" s="452"/>
      <c r="I168" s="452"/>
      <c r="J168" s="257"/>
      <c r="K168" s="452"/>
      <c r="L168" s="452"/>
      <c r="M168" s="257"/>
      <c r="N168" s="452"/>
      <c r="O168" s="452"/>
      <c r="P168" s="257"/>
      <c r="Q168" s="452"/>
      <c r="R168" s="452"/>
      <c r="S168" s="257"/>
      <c r="T168" s="452"/>
      <c r="U168" s="452"/>
      <c r="V168" s="257"/>
      <c r="W168" s="452"/>
      <c r="X168" s="257"/>
      <c r="Y168" s="446"/>
      <c r="Z168" s="458"/>
      <c r="AA168" s="447"/>
      <c r="AB168" s="458"/>
    </row>
    <row r="169" spans="1:28" ht="23.25">
      <c r="A169" s="1177" t="s">
        <v>303</v>
      </c>
      <c r="B169" s="1168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483"/>
      <c r="Z169" s="444"/>
      <c r="AA169" s="447"/>
      <c r="AB169" s="444"/>
    </row>
    <row r="170" spans="1:28" ht="12.75">
      <c r="A170" s="1189" t="s">
        <v>42</v>
      </c>
      <c r="B170" s="1190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484"/>
      <c r="Z170" s="479"/>
      <c r="AA170" s="2"/>
      <c r="AB170" s="480"/>
    </row>
    <row r="171" spans="1:28" s="478" customFormat="1" ht="18">
      <c r="A171" s="1183" t="s">
        <v>304</v>
      </c>
      <c r="B171" s="1184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85" t="s">
        <v>306</v>
      </c>
      <c r="B172" s="1185"/>
      <c r="C172" s="19"/>
      <c r="D172" s="19"/>
      <c r="E172" s="146"/>
      <c r="F172" s="146"/>
      <c r="G172" s="1186"/>
      <c r="H172" s="146"/>
      <c r="I172" s="146"/>
      <c r="J172" s="1186"/>
      <c r="K172" s="146"/>
      <c r="L172" s="146"/>
      <c r="M172" s="1186"/>
      <c r="N172" s="146"/>
      <c r="O172" s="146"/>
      <c r="P172" s="1186"/>
      <c r="Q172" s="146"/>
      <c r="R172" s="146"/>
      <c r="S172" s="1186"/>
      <c r="T172" s="146"/>
      <c r="U172" s="146"/>
      <c r="V172" s="1186"/>
      <c r="W172" s="146"/>
      <c r="X172" s="1186">
        <f>SUM(G172:V174)</f>
        <v>0</v>
      </c>
      <c r="Y172" s="24"/>
      <c r="Z172" s="2"/>
      <c r="AA172" s="2"/>
      <c r="AB172" s="14"/>
    </row>
    <row r="173" spans="1:28" ht="15.75">
      <c r="A173" s="1185" t="s">
        <v>312</v>
      </c>
      <c r="B173" s="1185"/>
      <c r="C173" s="19"/>
      <c r="D173" s="19"/>
      <c r="E173" s="146"/>
      <c r="F173" s="146"/>
      <c r="G173" s="1186"/>
      <c r="H173" s="146"/>
      <c r="I173" s="146"/>
      <c r="J173" s="1186"/>
      <c r="K173" s="146"/>
      <c r="L173" s="146"/>
      <c r="M173" s="1186"/>
      <c r="N173" s="146"/>
      <c r="O173" s="146"/>
      <c r="P173" s="1186"/>
      <c r="Q173" s="146"/>
      <c r="R173" s="146"/>
      <c r="S173" s="1186"/>
      <c r="T173" s="146"/>
      <c r="U173" s="146"/>
      <c r="V173" s="1186"/>
      <c r="W173" s="146"/>
      <c r="X173" s="1186"/>
      <c r="Y173" s="24"/>
      <c r="Z173" s="2"/>
      <c r="AA173" s="2"/>
      <c r="AB173" s="14"/>
    </row>
    <row r="174" spans="1:28" ht="15.75">
      <c r="A174" s="1185" t="s">
        <v>315</v>
      </c>
      <c r="B174" s="1185"/>
      <c r="C174" s="19"/>
      <c r="D174" s="19"/>
      <c r="E174" s="146"/>
      <c r="F174" s="146"/>
      <c r="G174" s="1186"/>
      <c r="H174" s="146"/>
      <c r="I174" s="146"/>
      <c r="J174" s="1186"/>
      <c r="K174" s="146"/>
      <c r="L174" s="146"/>
      <c r="M174" s="1186"/>
      <c r="N174" s="146"/>
      <c r="O174" s="146"/>
      <c r="P174" s="1186"/>
      <c r="Q174" s="146"/>
      <c r="R174" s="146"/>
      <c r="S174" s="1186"/>
      <c r="T174" s="146"/>
      <c r="U174" s="146"/>
      <c r="V174" s="1186"/>
      <c r="W174" s="146"/>
      <c r="X174" s="1186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87" t="s">
        <v>357</v>
      </c>
      <c r="B178" s="1188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482"/>
      <c r="Z178" s="444"/>
      <c r="AA178" s="447"/>
      <c r="AB178" s="444"/>
    </row>
    <row r="179" spans="1:28" ht="23.25">
      <c r="A179" s="1177" t="s">
        <v>271</v>
      </c>
      <c r="B179" s="1168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460"/>
      <c r="Z179" s="444"/>
      <c r="AA179" s="447"/>
      <c r="AB179" s="444"/>
    </row>
    <row r="180" spans="1:28" ht="15.75">
      <c r="A180" s="1167" t="s">
        <v>272</v>
      </c>
      <c r="B180" s="1168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462"/>
      <c r="Z180" s="250"/>
      <c r="AA180" s="447"/>
      <c r="AB180" s="250"/>
    </row>
    <row r="181" spans="1:28" ht="15.75">
      <c r="A181" s="1180" t="s">
        <v>287</v>
      </c>
      <c r="B181" s="1168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46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454"/>
      <c r="Z182" s="455"/>
      <c r="AA182" s="456"/>
      <c r="AB182" s="457"/>
    </row>
    <row r="183" spans="1:28" ht="23.25">
      <c r="A183" s="1177" t="s">
        <v>290</v>
      </c>
      <c r="B183" s="1168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460"/>
      <c r="Z183" s="250"/>
      <c r="AA183" s="447"/>
      <c r="AB183" s="250"/>
    </row>
    <row r="184" spans="1:28" ht="15.75">
      <c r="A184" s="1167" t="s">
        <v>291</v>
      </c>
      <c r="B184" s="1168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462"/>
      <c r="Z184" s="250"/>
      <c r="AA184" s="447"/>
      <c r="AB184" s="250"/>
    </row>
    <row r="185" spans="1:28" ht="15.75">
      <c r="A185" s="1176" t="s">
        <v>292</v>
      </c>
      <c r="B185" s="1168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68"/>
      <c r="Z185" s="250"/>
      <c r="AA185" s="447"/>
      <c r="AB185" s="250"/>
    </row>
    <row r="186" spans="1:28" ht="15.75">
      <c r="A186" s="1176" t="s">
        <v>299</v>
      </c>
      <c r="B186" s="1168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80" t="s">
        <v>302</v>
      </c>
      <c r="B187" s="1168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466"/>
      <c r="Z187" s="444"/>
      <c r="AA187" s="447"/>
      <c r="AB187" s="444"/>
    </row>
    <row r="188" spans="1:28" ht="18">
      <c r="A188" s="1181" t="s">
        <v>364</v>
      </c>
      <c r="B188" s="1182"/>
      <c r="C188" s="473"/>
      <c r="D188" s="474"/>
      <c r="E188" s="475"/>
      <c r="F188" s="475"/>
      <c r="G188" s="467">
        <v>0</v>
      </c>
      <c r="H188" s="475"/>
      <c r="I188" s="475"/>
      <c r="J188" s="467">
        <v>0</v>
      </c>
      <c r="K188" s="475"/>
      <c r="L188" s="475"/>
      <c r="M188" s="467">
        <v>0</v>
      </c>
      <c r="N188" s="475"/>
      <c r="O188" s="475"/>
      <c r="P188" s="467">
        <v>0</v>
      </c>
      <c r="Q188" s="475"/>
      <c r="R188" s="475"/>
      <c r="S188" s="467">
        <v>3</v>
      </c>
      <c r="T188" s="475"/>
      <c r="U188" s="475"/>
      <c r="V188" s="467">
        <v>2</v>
      </c>
      <c r="W188" s="475"/>
      <c r="X188" s="467">
        <f>SUM(F188:W188)</f>
        <v>5</v>
      </c>
      <c r="Y188" s="468"/>
      <c r="Z188" s="458"/>
      <c r="AA188" s="447"/>
      <c r="AB188" s="458"/>
    </row>
    <row r="189" spans="1:28" ht="18">
      <c r="A189" s="1181" t="s">
        <v>362</v>
      </c>
      <c r="B189" s="1182"/>
      <c r="C189" s="473"/>
      <c r="D189" s="474"/>
      <c r="E189" s="475"/>
      <c r="F189" s="475"/>
      <c r="G189" s="467"/>
      <c r="H189" s="475"/>
      <c r="I189" s="475"/>
      <c r="J189" s="467"/>
      <c r="K189" s="475"/>
      <c r="L189" s="475"/>
      <c r="M189" s="467"/>
      <c r="N189" s="475"/>
      <c r="O189" s="475"/>
      <c r="P189" s="467"/>
      <c r="Q189" s="475"/>
      <c r="R189" s="475"/>
      <c r="S189" s="467">
        <v>1</v>
      </c>
      <c r="T189" s="475"/>
      <c r="U189" s="475"/>
      <c r="V189" s="467">
        <v>1</v>
      </c>
      <c r="W189" s="475"/>
      <c r="X189" s="467">
        <f>SUM(G189:W189)</f>
        <v>2</v>
      </c>
      <c r="Y189" s="468"/>
      <c r="Z189" s="458"/>
      <c r="AA189" s="447"/>
      <c r="AB189" s="458"/>
    </row>
    <row r="190" spans="1:28" ht="18">
      <c r="A190" s="471"/>
      <c r="B190" s="472"/>
      <c r="C190" s="473"/>
      <c r="D190" s="474"/>
      <c r="E190" s="475"/>
      <c r="F190" s="475"/>
      <c r="G190" s="467"/>
      <c r="H190" s="475"/>
      <c r="I190" s="475"/>
      <c r="J190" s="467"/>
      <c r="K190" s="475"/>
      <c r="L190" s="475"/>
      <c r="M190" s="467"/>
      <c r="N190" s="475"/>
      <c r="O190" s="475"/>
      <c r="P190" s="467"/>
      <c r="Q190" s="475"/>
      <c r="R190" s="475"/>
      <c r="S190" s="467"/>
      <c r="T190" s="475"/>
      <c r="U190" s="475"/>
      <c r="V190" s="467"/>
      <c r="W190" s="475"/>
      <c r="X190" s="467"/>
      <c r="Y190" s="487"/>
      <c r="Z190" s="458"/>
      <c r="AA190" s="447"/>
      <c r="AB190" s="458"/>
    </row>
    <row r="191" spans="1:28" ht="23.25">
      <c r="A191" s="1177" t="s">
        <v>303</v>
      </c>
      <c r="B191" s="1168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483"/>
      <c r="Z191" s="444"/>
      <c r="AA191" s="447"/>
      <c r="AB191" s="444"/>
    </row>
    <row r="192" spans="1:28" ht="12.75">
      <c r="A192" s="1189" t="s">
        <v>42</v>
      </c>
      <c r="B192" s="1190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484"/>
      <c r="Z192" s="479"/>
      <c r="AA192" s="2"/>
      <c r="AB192" s="480"/>
    </row>
    <row r="193" spans="1:28" s="478" customFormat="1" ht="18">
      <c r="A193" s="1183" t="s">
        <v>304</v>
      </c>
      <c r="B193" s="1184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85" t="s">
        <v>306</v>
      </c>
      <c r="B194" s="1185"/>
      <c r="C194" s="19"/>
      <c r="D194" s="19"/>
      <c r="E194" s="146"/>
      <c r="F194" s="146"/>
      <c r="G194" s="1186"/>
      <c r="H194" s="146"/>
      <c r="I194" s="146"/>
      <c r="J194" s="1186"/>
      <c r="K194" s="146"/>
      <c r="L194" s="146"/>
      <c r="M194" s="1186"/>
      <c r="N194" s="146"/>
      <c r="O194" s="146"/>
      <c r="P194" s="1186"/>
      <c r="Q194" s="146"/>
      <c r="R194" s="146"/>
      <c r="S194" s="1186"/>
      <c r="T194" s="146"/>
      <c r="U194" s="146"/>
      <c r="V194" s="1186"/>
      <c r="W194" s="146"/>
      <c r="X194" s="1186">
        <f>SUM(G194:V196)</f>
        <v>0</v>
      </c>
      <c r="Y194" s="24"/>
      <c r="Z194" s="2"/>
      <c r="AA194" s="2"/>
      <c r="AB194" s="14"/>
    </row>
    <row r="195" spans="1:28" ht="15.75">
      <c r="A195" s="1185" t="s">
        <v>312</v>
      </c>
      <c r="B195" s="1185"/>
      <c r="C195" s="19"/>
      <c r="D195" s="19"/>
      <c r="E195" s="146"/>
      <c r="F195" s="146"/>
      <c r="G195" s="1186"/>
      <c r="H195" s="146"/>
      <c r="I195" s="146"/>
      <c r="J195" s="1186"/>
      <c r="K195" s="146"/>
      <c r="L195" s="146"/>
      <c r="M195" s="1186"/>
      <c r="N195" s="146"/>
      <c r="O195" s="146"/>
      <c r="P195" s="1186"/>
      <c r="Q195" s="146"/>
      <c r="R195" s="146"/>
      <c r="S195" s="1186"/>
      <c r="T195" s="146"/>
      <c r="U195" s="146"/>
      <c r="V195" s="1186"/>
      <c r="W195" s="146"/>
      <c r="X195" s="1186"/>
      <c r="Y195" s="24"/>
      <c r="Z195" s="2"/>
      <c r="AA195" s="2"/>
      <c r="AB195" s="14"/>
    </row>
    <row r="196" spans="1:28" ht="15.75">
      <c r="A196" s="1185" t="s">
        <v>315</v>
      </c>
      <c r="B196" s="1185"/>
      <c r="C196" s="19"/>
      <c r="D196" s="19"/>
      <c r="E196" s="146"/>
      <c r="F196" s="146"/>
      <c r="G196" s="1186"/>
      <c r="H196" s="146"/>
      <c r="I196" s="146"/>
      <c r="J196" s="1186"/>
      <c r="K196" s="146"/>
      <c r="L196" s="146"/>
      <c r="M196" s="1186"/>
      <c r="N196" s="146"/>
      <c r="O196" s="146"/>
      <c r="P196" s="1186"/>
      <c r="Q196" s="146"/>
      <c r="R196" s="146"/>
      <c r="S196" s="1186"/>
      <c r="T196" s="146"/>
      <c r="U196" s="146"/>
      <c r="V196" s="1186"/>
      <c r="W196" s="146"/>
      <c r="X196" s="1186"/>
      <c r="Y196" s="24"/>
      <c r="Z196" s="2"/>
      <c r="AA196" s="2"/>
      <c r="AB196" s="14"/>
    </row>
  </sheetData>
  <sheetProtection/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G194:G196"/>
    <mergeCell ref="J194:J196"/>
    <mergeCell ref="A188:B188"/>
    <mergeCell ref="A191:B191"/>
    <mergeCell ref="A192:B192"/>
    <mergeCell ref="A193:B193"/>
    <mergeCell ref="A156:B156"/>
    <mergeCell ref="A170:B170"/>
    <mergeCell ref="J172:J174"/>
    <mergeCell ref="M172:M174"/>
    <mergeCell ref="G172:G174"/>
    <mergeCell ref="A164:B164"/>
    <mergeCell ref="A165:B165"/>
    <mergeCell ref="A158:B158"/>
    <mergeCell ref="A159:B159"/>
    <mergeCell ref="A161:B161"/>
    <mergeCell ref="A181:B181"/>
    <mergeCell ref="V172:V174"/>
    <mergeCell ref="X172:X174"/>
    <mergeCell ref="A169:B169"/>
    <mergeCell ref="P172:P174"/>
    <mergeCell ref="S172:S174"/>
    <mergeCell ref="A174:B174"/>
    <mergeCell ref="A178:B178"/>
    <mergeCell ref="A179:B179"/>
    <mergeCell ref="A180:B180"/>
    <mergeCell ref="A185:B185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63:C63"/>
    <mergeCell ref="A83:C83"/>
    <mergeCell ref="A92:B92"/>
    <mergeCell ref="A163:B163"/>
    <mergeCell ref="A157:B157"/>
    <mergeCell ref="A149:B149"/>
    <mergeCell ref="A82:B82"/>
    <mergeCell ref="A99:B99"/>
    <mergeCell ref="A101:B101"/>
    <mergeCell ref="A145:B145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B2:AB4"/>
    <mergeCell ref="A102:B102"/>
    <mergeCell ref="A71:B71"/>
    <mergeCell ref="A110:B110"/>
    <mergeCell ref="J3:J4"/>
    <mergeCell ref="M3:M4"/>
    <mergeCell ref="Z2:Z4"/>
    <mergeCell ref="A45:B45"/>
    <mergeCell ref="Y2:Y4"/>
    <mergeCell ref="V3:V4"/>
    <mergeCell ref="A26:B26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A46:B46"/>
    <mergeCell ref="S3:S4"/>
    <mergeCell ref="T3:U3"/>
    <mergeCell ref="P3:P4"/>
    <mergeCell ref="Q3:R3"/>
    <mergeCell ref="A25:B25"/>
    <mergeCell ref="A6:B6"/>
    <mergeCell ref="N3:O3"/>
    <mergeCell ref="A7:B7"/>
    <mergeCell ref="K3:L3"/>
    <mergeCell ref="A47:B47"/>
    <mergeCell ref="A53:B53"/>
    <mergeCell ref="A61:B61"/>
    <mergeCell ref="A62:B62"/>
    <mergeCell ref="A60:B60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7" right="0.17" top="0.3" bottom="0.6" header="0.17" footer="0.5"/>
  <pageSetup fitToHeight="0" fitToWidth="1" horizontalDpi="600" verticalDpi="600" orientation="landscape" scale="52" r:id="rId31"/>
  <rowBreaks count="2" manualBreakCount="2">
    <brk id="59" max="255" man="1"/>
    <brk id="1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57421875" style="625" bestFit="1" customWidth="1"/>
    <col min="2" max="16384" width="9.140625" style="625" customWidth="1"/>
  </cols>
  <sheetData>
    <row r="1" spans="1:256" s="620" customFormat="1" ht="12.75">
      <c r="A1" s="619" t="s">
        <v>380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622"/>
      <c r="AR1" s="622"/>
      <c r="AS1" s="622"/>
      <c r="AT1" s="622"/>
      <c r="AU1" s="622"/>
      <c r="AV1" s="622"/>
      <c r="AW1" s="622"/>
      <c r="AX1" s="622"/>
      <c r="AY1" s="622"/>
      <c r="AZ1" s="622"/>
      <c r="BA1" s="622"/>
      <c r="BB1" s="622"/>
      <c r="BC1" s="622"/>
      <c r="BD1" s="622"/>
      <c r="BE1" s="622"/>
      <c r="BF1" s="622"/>
      <c r="BG1" s="622"/>
      <c r="BH1" s="622"/>
      <c r="BI1" s="622"/>
      <c r="BJ1" s="622"/>
      <c r="BK1" s="622"/>
      <c r="BL1" s="622"/>
      <c r="BM1" s="622"/>
      <c r="BN1" s="622"/>
      <c r="BO1" s="622"/>
      <c r="BP1" s="622"/>
      <c r="BQ1" s="622"/>
      <c r="BR1" s="622"/>
      <c r="BS1" s="622"/>
      <c r="BT1" s="622"/>
      <c r="BU1" s="622"/>
      <c r="BV1" s="622"/>
      <c r="BW1" s="622"/>
      <c r="BX1" s="622"/>
      <c r="BY1" s="622"/>
      <c r="BZ1" s="622"/>
      <c r="CA1" s="622"/>
      <c r="CB1" s="622"/>
      <c r="CC1" s="622"/>
      <c r="CD1" s="622"/>
      <c r="CE1" s="622"/>
      <c r="CF1" s="622"/>
      <c r="CG1" s="622"/>
      <c r="CH1" s="622"/>
      <c r="CI1" s="622"/>
      <c r="CJ1" s="622"/>
      <c r="CK1" s="622"/>
      <c r="CL1" s="622"/>
      <c r="CM1" s="622"/>
      <c r="CN1" s="622"/>
      <c r="CO1" s="622"/>
      <c r="CP1" s="622"/>
      <c r="CQ1" s="622"/>
      <c r="CR1" s="622"/>
      <c r="CS1" s="622"/>
      <c r="CT1" s="622"/>
      <c r="CU1" s="622"/>
      <c r="CV1" s="622"/>
      <c r="CW1" s="622"/>
      <c r="CX1" s="622"/>
      <c r="CY1" s="622"/>
      <c r="CZ1" s="622"/>
      <c r="DA1" s="622"/>
      <c r="DB1" s="622"/>
      <c r="DC1" s="622"/>
      <c r="DD1" s="622"/>
      <c r="DE1" s="622"/>
      <c r="DF1" s="622"/>
      <c r="DG1" s="622"/>
      <c r="DH1" s="622"/>
      <c r="DI1" s="622"/>
      <c r="DJ1" s="622"/>
      <c r="DK1" s="622"/>
      <c r="DL1" s="622"/>
      <c r="DM1" s="622"/>
      <c r="DN1" s="622"/>
      <c r="DO1" s="622"/>
      <c r="DP1" s="622"/>
      <c r="DQ1" s="622"/>
      <c r="DR1" s="622"/>
      <c r="DS1" s="622"/>
      <c r="DT1" s="622"/>
      <c r="DU1" s="622"/>
      <c r="DV1" s="622"/>
      <c r="DW1" s="622"/>
      <c r="DX1" s="622"/>
      <c r="DY1" s="622"/>
      <c r="DZ1" s="622"/>
      <c r="EA1" s="622"/>
      <c r="EB1" s="622"/>
      <c r="EC1" s="622"/>
      <c r="ED1" s="622"/>
      <c r="EE1" s="622"/>
      <c r="EF1" s="622"/>
      <c r="EG1" s="622"/>
      <c r="EH1" s="622"/>
      <c r="EI1" s="622"/>
      <c r="EJ1" s="622"/>
      <c r="EK1" s="622"/>
      <c r="EL1" s="622"/>
      <c r="EM1" s="622"/>
      <c r="EN1" s="622"/>
      <c r="EO1" s="622"/>
      <c r="EP1" s="622"/>
      <c r="EQ1" s="622"/>
      <c r="ER1" s="622"/>
      <c r="ES1" s="622"/>
      <c r="ET1" s="622"/>
      <c r="EU1" s="622"/>
      <c r="EV1" s="622"/>
      <c r="EW1" s="622"/>
      <c r="EX1" s="622"/>
      <c r="EY1" s="622"/>
      <c r="EZ1" s="622"/>
      <c r="FA1" s="622"/>
      <c r="FB1" s="622"/>
      <c r="FC1" s="622"/>
      <c r="FD1" s="622"/>
      <c r="FE1" s="622"/>
      <c r="FF1" s="622"/>
      <c r="FG1" s="622"/>
      <c r="FH1" s="622"/>
      <c r="FI1" s="622"/>
      <c r="FJ1" s="622"/>
      <c r="FK1" s="622"/>
      <c r="FL1" s="622"/>
      <c r="FM1" s="622"/>
      <c r="FN1" s="622"/>
      <c r="FO1" s="622"/>
      <c r="FP1" s="622"/>
      <c r="FQ1" s="622"/>
      <c r="FR1" s="622"/>
      <c r="FS1" s="622"/>
      <c r="FT1" s="622"/>
      <c r="FU1" s="622"/>
      <c r="FV1" s="622"/>
      <c r="FW1" s="622"/>
      <c r="FX1" s="622"/>
      <c r="FY1" s="622"/>
      <c r="FZ1" s="622"/>
      <c r="GA1" s="622"/>
      <c r="GB1" s="622"/>
      <c r="GC1" s="622"/>
      <c r="GD1" s="622"/>
      <c r="GE1" s="622"/>
      <c r="GF1" s="622"/>
      <c r="GG1" s="622"/>
      <c r="GH1" s="622"/>
      <c r="GI1" s="622"/>
      <c r="GJ1" s="622"/>
      <c r="GK1" s="622"/>
      <c r="GL1" s="622"/>
      <c r="GM1" s="622"/>
      <c r="GN1" s="622"/>
      <c r="GO1" s="622"/>
      <c r="GP1" s="622"/>
      <c r="GQ1" s="622"/>
      <c r="GR1" s="622"/>
      <c r="GS1" s="622"/>
      <c r="GT1" s="622"/>
      <c r="GU1" s="622"/>
      <c r="GV1" s="622"/>
      <c r="GW1" s="622"/>
      <c r="GX1" s="622"/>
      <c r="GY1" s="622"/>
      <c r="GZ1" s="622"/>
      <c r="HA1" s="622"/>
      <c r="HB1" s="622"/>
      <c r="HC1" s="622"/>
      <c r="HD1" s="622"/>
      <c r="HE1" s="622"/>
      <c r="HF1" s="622"/>
      <c r="HG1" s="622"/>
      <c r="HH1" s="622"/>
      <c r="HI1" s="622"/>
      <c r="HJ1" s="622"/>
      <c r="HK1" s="622"/>
      <c r="HL1" s="622"/>
      <c r="HM1" s="622"/>
      <c r="HN1" s="622"/>
      <c r="HO1" s="622"/>
      <c r="HP1" s="622"/>
      <c r="HQ1" s="622"/>
      <c r="HR1" s="622"/>
      <c r="HS1" s="622"/>
      <c r="HT1" s="622"/>
      <c r="HU1" s="622"/>
      <c r="HV1" s="622"/>
      <c r="HW1" s="622"/>
      <c r="HX1" s="622"/>
      <c r="HY1" s="622"/>
      <c r="HZ1" s="622"/>
      <c r="IA1" s="622"/>
      <c r="IB1" s="622"/>
      <c r="IC1" s="622"/>
      <c r="ID1" s="622"/>
      <c r="IE1" s="622"/>
      <c r="IF1" s="622"/>
      <c r="IG1" s="622"/>
      <c r="IH1" s="622"/>
      <c r="II1" s="622"/>
      <c r="IJ1" s="622"/>
      <c r="IK1" s="622"/>
      <c r="IL1" s="622"/>
      <c r="IM1" s="622"/>
      <c r="IN1" s="622"/>
      <c r="IO1" s="622"/>
      <c r="IP1" s="622"/>
      <c r="IQ1" s="622"/>
      <c r="IR1" s="622"/>
      <c r="IS1" s="622"/>
      <c r="IT1" s="622"/>
      <c r="IU1" s="622"/>
      <c r="IV1" s="622"/>
    </row>
    <row r="2" spans="1:256" s="620" customFormat="1" ht="12.75">
      <c r="A2" s="619" t="s">
        <v>381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22"/>
      <c r="BN2" s="622"/>
      <c r="BO2" s="622"/>
      <c r="BP2" s="622"/>
      <c r="BQ2" s="622"/>
      <c r="BR2" s="622"/>
      <c r="BS2" s="622"/>
      <c r="BT2" s="622"/>
      <c r="BU2" s="622"/>
      <c r="BV2" s="622"/>
      <c r="BW2" s="622"/>
      <c r="BX2" s="622"/>
      <c r="BY2" s="622"/>
      <c r="BZ2" s="622"/>
      <c r="CA2" s="622"/>
      <c r="CB2" s="622"/>
      <c r="CC2" s="622"/>
      <c r="CD2" s="622"/>
      <c r="CE2" s="622"/>
      <c r="CF2" s="622"/>
      <c r="CG2" s="622"/>
      <c r="CH2" s="622"/>
      <c r="CI2" s="622"/>
      <c r="CJ2" s="622"/>
      <c r="CK2" s="622"/>
      <c r="CL2" s="622"/>
      <c r="CM2" s="622"/>
      <c r="CN2" s="622"/>
      <c r="CO2" s="622"/>
      <c r="CP2" s="622"/>
      <c r="CQ2" s="622"/>
      <c r="CR2" s="622"/>
      <c r="CS2" s="622"/>
      <c r="CT2" s="622"/>
      <c r="CU2" s="622"/>
      <c r="CV2" s="622"/>
      <c r="CW2" s="622"/>
      <c r="CX2" s="622"/>
      <c r="CY2" s="622"/>
      <c r="CZ2" s="622"/>
      <c r="DA2" s="622"/>
      <c r="DB2" s="622"/>
      <c r="DC2" s="622"/>
      <c r="DD2" s="622"/>
      <c r="DE2" s="622"/>
      <c r="DF2" s="622"/>
      <c r="DG2" s="622"/>
      <c r="DH2" s="622"/>
      <c r="DI2" s="622"/>
      <c r="DJ2" s="622"/>
      <c r="DK2" s="622"/>
      <c r="DL2" s="622"/>
      <c r="DM2" s="622"/>
      <c r="DN2" s="622"/>
      <c r="DO2" s="622"/>
      <c r="DP2" s="622"/>
      <c r="DQ2" s="622"/>
      <c r="DR2" s="622"/>
      <c r="DS2" s="622"/>
      <c r="DT2" s="622"/>
      <c r="DU2" s="622"/>
      <c r="DV2" s="622"/>
      <c r="DW2" s="622"/>
      <c r="DX2" s="622"/>
      <c r="DY2" s="622"/>
      <c r="DZ2" s="622"/>
      <c r="EA2" s="622"/>
      <c r="EB2" s="622"/>
      <c r="EC2" s="622"/>
      <c r="ED2" s="622"/>
      <c r="EE2" s="622"/>
      <c r="EF2" s="622"/>
      <c r="EG2" s="622"/>
      <c r="EH2" s="622"/>
      <c r="EI2" s="622"/>
      <c r="EJ2" s="622"/>
      <c r="EK2" s="622"/>
      <c r="EL2" s="622"/>
      <c r="EM2" s="622"/>
      <c r="EN2" s="622"/>
      <c r="EO2" s="622"/>
      <c r="EP2" s="622"/>
      <c r="EQ2" s="622"/>
      <c r="ER2" s="622"/>
      <c r="ES2" s="622"/>
      <c r="ET2" s="622"/>
      <c r="EU2" s="622"/>
      <c r="EV2" s="622"/>
      <c r="EW2" s="622"/>
      <c r="EX2" s="622"/>
      <c r="EY2" s="622"/>
      <c r="EZ2" s="622"/>
      <c r="FA2" s="622"/>
      <c r="FB2" s="622"/>
      <c r="FC2" s="622"/>
      <c r="FD2" s="622"/>
      <c r="FE2" s="622"/>
      <c r="FF2" s="622"/>
      <c r="FG2" s="622"/>
      <c r="FH2" s="622"/>
      <c r="FI2" s="622"/>
      <c r="FJ2" s="622"/>
      <c r="FK2" s="622"/>
      <c r="FL2" s="622"/>
      <c r="FM2" s="622"/>
      <c r="FN2" s="622"/>
      <c r="FO2" s="622"/>
      <c r="FP2" s="622"/>
      <c r="FQ2" s="622"/>
      <c r="FR2" s="622"/>
      <c r="FS2" s="622"/>
      <c r="FT2" s="622"/>
      <c r="FU2" s="622"/>
      <c r="FV2" s="622"/>
      <c r="FW2" s="622"/>
      <c r="FX2" s="622"/>
      <c r="FY2" s="622"/>
      <c r="FZ2" s="622"/>
      <c r="GA2" s="622"/>
      <c r="GB2" s="622"/>
      <c r="GC2" s="622"/>
      <c r="GD2" s="622"/>
      <c r="GE2" s="622"/>
      <c r="GF2" s="622"/>
      <c r="GG2" s="622"/>
      <c r="GH2" s="622"/>
      <c r="GI2" s="622"/>
      <c r="GJ2" s="622"/>
      <c r="GK2" s="622"/>
      <c r="GL2" s="622"/>
      <c r="GM2" s="622"/>
      <c r="GN2" s="622"/>
      <c r="GO2" s="622"/>
      <c r="GP2" s="622"/>
      <c r="GQ2" s="622"/>
      <c r="GR2" s="622"/>
      <c r="GS2" s="622"/>
      <c r="GT2" s="622"/>
      <c r="GU2" s="622"/>
      <c r="GV2" s="622"/>
      <c r="GW2" s="622"/>
      <c r="GX2" s="622"/>
      <c r="GY2" s="622"/>
      <c r="GZ2" s="622"/>
      <c r="HA2" s="622"/>
      <c r="HB2" s="622"/>
      <c r="HC2" s="622"/>
      <c r="HD2" s="622"/>
      <c r="HE2" s="622"/>
      <c r="HF2" s="622"/>
      <c r="HG2" s="622"/>
      <c r="HH2" s="622"/>
      <c r="HI2" s="622"/>
      <c r="HJ2" s="622"/>
      <c r="HK2" s="622"/>
      <c r="HL2" s="622"/>
      <c r="HM2" s="622"/>
      <c r="HN2" s="622"/>
      <c r="HO2" s="622"/>
      <c r="HP2" s="622"/>
      <c r="HQ2" s="622"/>
      <c r="HR2" s="622"/>
      <c r="HS2" s="622"/>
      <c r="HT2" s="622"/>
      <c r="HU2" s="622"/>
      <c r="HV2" s="622"/>
      <c r="HW2" s="622"/>
      <c r="HX2" s="622"/>
      <c r="HY2" s="622"/>
      <c r="HZ2" s="622"/>
      <c r="IA2" s="622"/>
      <c r="IB2" s="622"/>
      <c r="IC2" s="622"/>
      <c r="ID2" s="622"/>
      <c r="IE2" s="622"/>
      <c r="IF2" s="622"/>
      <c r="IG2" s="622"/>
      <c r="IH2" s="622"/>
      <c r="II2" s="622"/>
      <c r="IJ2" s="622"/>
      <c r="IK2" s="622"/>
      <c r="IL2" s="622"/>
      <c r="IM2" s="622"/>
      <c r="IN2" s="622"/>
      <c r="IO2" s="622"/>
      <c r="IP2" s="622"/>
      <c r="IQ2" s="622"/>
      <c r="IR2" s="622"/>
      <c r="IS2" s="622"/>
      <c r="IT2" s="622"/>
      <c r="IU2" s="622"/>
      <c r="IV2" s="622"/>
    </row>
    <row r="3" s="622" customFormat="1" ht="12.75">
      <c r="A3" s="733" t="s">
        <v>382</v>
      </c>
    </row>
    <row r="4" s="622" customFormat="1" ht="12.75">
      <c r="A4" s="734" t="s">
        <v>383</v>
      </c>
    </row>
    <row r="5" s="622" customFormat="1" ht="12.75">
      <c r="A5" s="734" t="s">
        <v>384</v>
      </c>
    </row>
    <row r="6" s="622" customFormat="1" ht="4.5" customHeight="1">
      <c r="A6" s="734"/>
    </row>
    <row r="7" s="622" customFormat="1" ht="12.75" customHeight="1">
      <c r="A7" s="986" t="s">
        <v>493</v>
      </c>
    </row>
    <row r="8" s="622" customFormat="1" ht="12.75">
      <c r="A8" s="622" t="s">
        <v>385</v>
      </c>
    </row>
    <row r="9" s="622" customFormat="1" ht="12.75">
      <c r="A9" s="622" t="s">
        <v>386</v>
      </c>
    </row>
    <row r="10" s="622" customFormat="1" ht="12.75">
      <c r="A10" s="622" t="s">
        <v>387</v>
      </c>
    </row>
    <row r="11" s="622" customFormat="1" ht="12.75">
      <c r="A11" s="622" t="s">
        <v>388</v>
      </c>
    </row>
    <row r="12" s="622" customFormat="1" ht="12.75">
      <c r="A12" s="622" t="s">
        <v>389</v>
      </c>
    </row>
    <row r="13" s="622" customFormat="1" ht="4.5" customHeight="1">
      <c r="A13" s="621"/>
    </row>
    <row r="14" s="622" customFormat="1" ht="12.75" customHeight="1">
      <c r="A14" s="986" t="s">
        <v>494</v>
      </c>
    </row>
    <row r="15" s="622" customFormat="1" ht="12.75" customHeight="1">
      <c r="A15" s="734"/>
    </row>
    <row r="16" s="622" customFormat="1" ht="14.25">
      <c r="A16" s="986" t="s">
        <v>495</v>
      </c>
    </row>
    <row r="17" s="622" customFormat="1" ht="12.75" customHeight="1">
      <c r="A17" s="734"/>
    </row>
    <row r="18" s="622" customFormat="1" ht="12.75" customHeight="1">
      <c r="A18" s="986" t="s">
        <v>496</v>
      </c>
    </row>
    <row r="19" s="622" customFormat="1" ht="12.75" customHeight="1">
      <c r="A19" s="734"/>
    </row>
    <row r="20" s="622" customFormat="1" ht="12.75" customHeight="1">
      <c r="A20" s="987" t="s">
        <v>497</v>
      </c>
    </row>
    <row r="21" s="622" customFormat="1" ht="12.75" customHeight="1">
      <c r="A21" s="621"/>
    </row>
    <row r="22" s="622" customFormat="1" ht="12.75" customHeight="1">
      <c r="A22" s="734" t="s">
        <v>390</v>
      </c>
    </row>
    <row r="23" s="622" customFormat="1" ht="12.75">
      <c r="A23" s="622" t="s">
        <v>391</v>
      </c>
    </row>
    <row r="24" s="622" customFormat="1" ht="12.75"/>
    <row r="25" s="624" customFormat="1" ht="14.25" customHeight="1">
      <c r="A25" s="619" t="s">
        <v>392</v>
      </c>
    </row>
    <row r="26" s="622" customFormat="1" ht="12.75">
      <c r="A26" s="622" t="s">
        <v>393</v>
      </c>
    </row>
    <row r="27" s="623" customFormat="1" ht="25.5">
      <c r="A27" s="623" t="s">
        <v>498</v>
      </c>
    </row>
    <row r="28" s="622" customFormat="1" ht="12.75">
      <c r="A28" s="622" t="s">
        <v>394</v>
      </c>
    </row>
    <row r="29" s="622" customFormat="1" ht="12.75">
      <c r="A29" s="622" t="s">
        <v>395</v>
      </c>
    </row>
    <row r="30" s="622" customFormat="1" ht="12.75">
      <c r="A30" s="622" t="s">
        <v>396</v>
      </c>
    </row>
    <row r="31" s="624" customFormat="1" ht="14.25" customHeight="1">
      <c r="A31" s="619" t="s">
        <v>397</v>
      </c>
    </row>
    <row r="32" s="624" customFormat="1" ht="14.25" customHeight="1">
      <c r="A32" s="624" t="s">
        <v>398</v>
      </c>
    </row>
    <row r="33" ht="12.75">
      <c r="A33" s="625" t="s">
        <v>399</v>
      </c>
    </row>
    <row r="34" ht="12.75">
      <c r="A34" s="625" t="s">
        <v>507</v>
      </c>
    </row>
    <row r="35" ht="12.75">
      <c r="A35" s="625" t="s">
        <v>400</v>
      </c>
    </row>
    <row r="36" ht="12.75">
      <c r="A36" s="625" t="s">
        <v>401</v>
      </c>
    </row>
    <row r="37" ht="12.75">
      <c r="A37" s="625" t="s">
        <v>402</v>
      </c>
    </row>
    <row r="38" s="624" customFormat="1" ht="14.25" customHeight="1">
      <c r="A38" s="624" t="s">
        <v>403</v>
      </c>
    </row>
    <row r="39" ht="12.75">
      <c r="A39" s="625" t="s">
        <v>404</v>
      </c>
    </row>
    <row r="40" ht="12.75">
      <c r="A40" s="625" t="s">
        <v>405</v>
      </c>
    </row>
    <row r="41" ht="12.75">
      <c r="A41" s="625" t="s">
        <v>406</v>
      </c>
    </row>
    <row r="42" ht="12.75">
      <c r="A42" s="625" t="s">
        <v>407</v>
      </c>
    </row>
    <row r="43" ht="12.75">
      <c r="A43" s="625" t="s">
        <v>408</v>
      </c>
    </row>
    <row r="44" ht="12.75">
      <c r="A44" s="625" t="s">
        <v>409</v>
      </c>
    </row>
    <row r="45" ht="12.75">
      <c r="A45" s="625" t="s">
        <v>410</v>
      </c>
    </row>
    <row r="46" ht="12.75">
      <c r="A46" s="625" t="s">
        <v>411</v>
      </c>
    </row>
    <row r="47" s="624" customFormat="1" ht="14.25" customHeight="1">
      <c r="A47" s="624" t="s">
        <v>412</v>
      </c>
    </row>
    <row r="48" s="622" customFormat="1" ht="12.75">
      <c r="A48" s="625" t="s">
        <v>413</v>
      </c>
    </row>
    <row r="49" s="622" customFormat="1" ht="12.75">
      <c r="A49" s="625" t="s">
        <v>414</v>
      </c>
    </row>
    <row r="50" s="622" customFormat="1" ht="12.75">
      <c r="A50" s="625" t="s">
        <v>415</v>
      </c>
    </row>
    <row r="51" s="622" customFormat="1" ht="12.75">
      <c r="A51" s="625" t="s">
        <v>416</v>
      </c>
    </row>
    <row r="52" s="622" customFormat="1" ht="12.75">
      <c r="A52" s="625" t="s">
        <v>417</v>
      </c>
    </row>
    <row r="53" s="624" customFormat="1" ht="14.25" customHeight="1">
      <c r="A53" s="625" t="s">
        <v>418</v>
      </c>
    </row>
    <row r="54" s="622" customFormat="1" ht="12.75">
      <c r="A54" s="625" t="s">
        <v>419</v>
      </c>
    </row>
    <row r="55" s="622" customFormat="1" ht="12.75">
      <c r="A55" s="625" t="s">
        <v>420</v>
      </c>
    </row>
    <row r="56" s="624" customFormat="1" ht="14.25" customHeight="1">
      <c r="A56" s="619" t="s">
        <v>421</v>
      </c>
    </row>
    <row r="57" s="622" customFormat="1" ht="12.75">
      <c r="A57" s="622" t="s">
        <v>422</v>
      </c>
    </row>
    <row r="58" s="624" customFormat="1" ht="14.25" customHeight="1">
      <c r="A58" s="619" t="s">
        <v>423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B196"/>
  <sheetViews>
    <sheetView view="pageBreakPreview" zoomScale="75" zoomScaleNormal="70" zoomScaleSheetLayoutView="75" workbookViewId="0" topLeftCell="A1">
      <selection activeCell="A1" sqref="A1:AA1"/>
    </sheetView>
  </sheetViews>
  <sheetFormatPr defaultColWidth="9.140625" defaultRowHeight="12.75"/>
  <cols>
    <col min="1" max="1" width="16.00390625" style="0" customWidth="1"/>
    <col min="2" max="2" width="39.00390625" style="0" bestFit="1" customWidth="1"/>
    <col min="3" max="4" width="9.00390625" style="0" customWidth="1"/>
    <col min="5" max="5" width="3.421875" style="0" bestFit="1" customWidth="1"/>
    <col min="6" max="6" width="3.00390625" style="0" bestFit="1" customWidth="1"/>
    <col min="7" max="7" width="7.8515625" style="360" customWidth="1"/>
    <col min="8" max="9" width="3.421875" style="0" bestFit="1" customWidth="1"/>
    <col min="10" max="10" width="7.8515625" style="360" customWidth="1"/>
    <col min="11" max="12" width="3.421875" style="0" bestFit="1" customWidth="1"/>
    <col min="13" max="13" width="7.8515625" style="360" customWidth="1"/>
    <col min="14" max="15" width="3.421875" style="0" bestFit="1" customWidth="1"/>
    <col min="16" max="16" width="7.8515625" style="360" customWidth="1"/>
    <col min="17" max="18" width="5.28125" style="0" bestFit="1" customWidth="1"/>
    <col min="19" max="19" width="7.8515625" style="360" customWidth="1"/>
    <col min="20" max="20" width="5.28125" style="0" bestFit="1" customWidth="1"/>
    <col min="21" max="21" width="3.00390625" style="0" customWidth="1"/>
    <col min="22" max="22" width="7.8515625" style="360" customWidth="1"/>
    <col min="23" max="23" width="5.421875" style="0" bestFit="1" customWidth="1"/>
    <col min="24" max="24" width="10.00390625" style="360" customWidth="1"/>
    <col min="25" max="25" width="20.00390625" style="28" customWidth="1"/>
    <col min="26" max="26" width="39.421875" style="28" customWidth="1"/>
    <col min="27" max="27" width="53.8515625" style="0" hidden="1" customWidth="1"/>
    <col min="28" max="28" width="22.140625" style="602" customWidth="1"/>
  </cols>
  <sheetData>
    <row r="1" spans="1:28" ht="24" thickBot="1">
      <c r="A1" s="1140" t="s">
        <v>425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  <c r="X1" s="1141"/>
      <c r="Y1" s="1141"/>
      <c r="Z1" s="1141"/>
      <c r="AA1" s="1107"/>
      <c r="AB1" s="15"/>
    </row>
    <row r="2" spans="1:28" ht="12.75">
      <c r="A2" s="1142" t="s">
        <v>67</v>
      </c>
      <c r="B2" s="1145" t="s">
        <v>0</v>
      </c>
      <c r="C2" s="1146" t="s">
        <v>1</v>
      </c>
      <c r="D2" s="1147" t="s">
        <v>31</v>
      </c>
      <c r="E2" s="1157" t="s">
        <v>266</v>
      </c>
      <c r="F2" s="1158"/>
      <c r="G2" s="1158"/>
      <c r="H2" s="1158"/>
      <c r="I2" s="1158"/>
      <c r="J2" s="1159"/>
      <c r="K2" s="1157" t="s">
        <v>267</v>
      </c>
      <c r="L2" s="1158"/>
      <c r="M2" s="1158"/>
      <c r="N2" s="1158"/>
      <c r="O2" s="1158"/>
      <c r="P2" s="1159"/>
      <c r="Q2" s="1157" t="s">
        <v>268</v>
      </c>
      <c r="R2" s="1158"/>
      <c r="S2" s="1158"/>
      <c r="T2" s="1158"/>
      <c r="U2" s="1158"/>
      <c r="V2" s="1159"/>
      <c r="W2" s="32" t="s">
        <v>269</v>
      </c>
      <c r="X2" s="1118" t="s">
        <v>270</v>
      </c>
      <c r="Y2" s="1132" t="s">
        <v>3</v>
      </c>
      <c r="Z2" s="1129" t="s">
        <v>32</v>
      </c>
      <c r="AA2" s="1137"/>
      <c r="AB2" s="1129" t="s">
        <v>350</v>
      </c>
    </row>
    <row r="3" spans="1:28" ht="12.75">
      <c r="A3" s="1143"/>
      <c r="B3" s="1130"/>
      <c r="C3" s="1143"/>
      <c r="D3" s="1130"/>
      <c r="E3" s="1114">
        <v>1</v>
      </c>
      <c r="F3" s="1115"/>
      <c r="G3" s="1122" t="s">
        <v>2</v>
      </c>
      <c r="H3" s="1121">
        <v>2</v>
      </c>
      <c r="I3" s="1115"/>
      <c r="J3" s="1135" t="s">
        <v>2</v>
      </c>
      <c r="K3" s="1114">
        <v>3</v>
      </c>
      <c r="L3" s="1115"/>
      <c r="M3" s="1122" t="s">
        <v>2</v>
      </c>
      <c r="N3" s="1121">
        <v>4</v>
      </c>
      <c r="O3" s="1115"/>
      <c r="P3" s="1135" t="s">
        <v>2</v>
      </c>
      <c r="Q3" s="1114">
        <v>5</v>
      </c>
      <c r="R3" s="1115"/>
      <c r="S3" s="1122" t="s">
        <v>2</v>
      </c>
      <c r="T3" s="1121">
        <v>6</v>
      </c>
      <c r="U3" s="1115"/>
      <c r="V3" s="1135" t="s">
        <v>2</v>
      </c>
      <c r="W3" s="33">
        <v>7</v>
      </c>
      <c r="X3" s="1119"/>
      <c r="Y3" s="1133"/>
      <c r="Z3" s="1130"/>
      <c r="AA3" s="1138"/>
      <c r="AB3" s="1160"/>
    </row>
    <row r="4" spans="1:28" ht="31.5" thickBot="1">
      <c r="A4" s="1144"/>
      <c r="B4" s="1131"/>
      <c r="C4" s="1144"/>
      <c r="D4" s="1131"/>
      <c r="E4" s="34" t="s">
        <v>4</v>
      </c>
      <c r="F4" s="35" t="s">
        <v>66</v>
      </c>
      <c r="G4" s="1123"/>
      <c r="H4" s="36" t="s">
        <v>4</v>
      </c>
      <c r="I4" s="37" t="s">
        <v>66</v>
      </c>
      <c r="J4" s="1136"/>
      <c r="K4" s="38" t="s">
        <v>4</v>
      </c>
      <c r="L4" s="37" t="s">
        <v>66</v>
      </c>
      <c r="M4" s="1123"/>
      <c r="N4" s="36" t="s">
        <v>4</v>
      </c>
      <c r="O4" s="37" t="s">
        <v>66</v>
      </c>
      <c r="P4" s="1136"/>
      <c r="Q4" s="38" t="s">
        <v>4</v>
      </c>
      <c r="R4" s="37" t="s">
        <v>66</v>
      </c>
      <c r="S4" s="1123"/>
      <c r="T4" s="36" t="s">
        <v>4</v>
      </c>
      <c r="U4" s="37" t="s">
        <v>66</v>
      </c>
      <c r="V4" s="1136"/>
      <c r="W4" s="39" t="s">
        <v>2</v>
      </c>
      <c r="X4" s="1120"/>
      <c r="Y4" s="1134"/>
      <c r="Z4" s="1131"/>
      <c r="AA4" s="1139"/>
      <c r="AB4" s="1161"/>
    </row>
    <row r="5" spans="1:28" ht="24" thickBot="1">
      <c r="A5" s="1087" t="s">
        <v>271</v>
      </c>
      <c r="B5" s="1107"/>
      <c r="C5" s="40"/>
      <c r="D5" s="41"/>
      <c r="E5" s="40"/>
      <c r="F5" s="42"/>
      <c r="G5" s="42">
        <f>SUM(G8:G9,G11:G12,G26)</f>
        <v>22</v>
      </c>
      <c r="H5" s="42"/>
      <c r="I5" s="42"/>
      <c r="J5" s="42">
        <f>SUM(J14:J16,J18:J19)</f>
        <v>24</v>
      </c>
      <c r="K5" s="40"/>
      <c r="L5" s="42"/>
      <c r="M5" s="42">
        <f>SUM(M7,M26)</f>
        <v>21</v>
      </c>
      <c r="N5" s="42"/>
      <c r="O5" s="42"/>
      <c r="P5" s="42">
        <f>SUM(P7,P26)</f>
        <v>25</v>
      </c>
      <c r="Q5" s="40"/>
      <c r="R5" s="42"/>
      <c r="S5" s="42">
        <f>SUM(S7,S26)</f>
        <v>13</v>
      </c>
      <c r="T5" s="42"/>
      <c r="U5" s="42"/>
      <c r="V5" s="42">
        <f>SUM(V7,V26)</f>
        <v>15</v>
      </c>
      <c r="W5" s="43"/>
      <c r="X5" s="44">
        <f>SUM(G5:V5)</f>
        <v>120</v>
      </c>
      <c r="Y5" s="580"/>
      <c r="Z5" s="45"/>
      <c r="AA5" s="394"/>
      <c r="AB5" s="45"/>
    </row>
    <row r="6" spans="1:28" ht="16.5" thickBot="1">
      <c r="A6" s="1124" t="s">
        <v>348</v>
      </c>
      <c r="B6" s="1125"/>
      <c r="C6" s="365"/>
      <c r="D6" s="366"/>
      <c r="E6" s="367"/>
      <c r="F6" s="368"/>
      <c r="G6" s="368">
        <v>19</v>
      </c>
      <c r="H6" s="368"/>
      <c r="I6" s="368"/>
      <c r="J6" s="369">
        <v>24</v>
      </c>
      <c r="K6" s="370"/>
      <c r="L6" s="371"/>
      <c r="M6" s="371">
        <v>14</v>
      </c>
      <c r="N6" s="371"/>
      <c r="O6" s="371"/>
      <c r="P6" s="372">
        <v>5</v>
      </c>
      <c r="Q6" s="370"/>
      <c r="R6" s="371"/>
      <c r="S6" s="371">
        <v>4</v>
      </c>
      <c r="T6" s="371"/>
      <c r="U6" s="371"/>
      <c r="V6" s="373">
        <v>0</v>
      </c>
      <c r="W6" s="374"/>
      <c r="X6" s="375">
        <f>SUM(E6:V6)</f>
        <v>66</v>
      </c>
      <c r="Y6" s="581"/>
      <c r="Z6" s="377"/>
      <c r="AA6" s="395"/>
      <c r="AB6" s="377"/>
    </row>
    <row r="7" spans="1:28" ht="16.5" thickBot="1">
      <c r="A7" s="1154" t="s">
        <v>272</v>
      </c>
      <c r="B7" s="1107"/>
      <c r="C7" s="46"/>
      <c r="D7" s="47"/>
      <c r="E7" s="308"/>
      <c r="F7" s="309"/>
      <c r="G7" s="309">
        <f>SUM($G$8:$G$9,$G$11:$G$12)</f>
        <v>19</v>
      </c>
      <c r="H7" s="309"/>
      <c r="I7" s="309"/>
      <c r="J7" s="310">
        <f>SUM($J$14:$J$16,$J$18:$J$22)</f>
        <v>29</v>
      </c>
      <c r="K7" s="46"/>
      <c r="L7" s="48"/>
      <c r="M7" s="201">
        <f>SUM($M$20:$M$22)</f>
        <v>9</v>
      </c>
      <c r="N7" s="48"/>
      <c r="O7" s="48"/>
      <c r="P7" s="47">
        <f>SUM($P$23)</f>
        <v>5</v>
      </c>
      <c r="Q7" s="46"/>
      <c r="R7" s="48"/>
      <c r="S7" s="48">
        <f>SUM($S$8:$S$9,$S$24)</f>
        <v>4</v>
      </c>
      <c r="T7" s="48"/>
      <c r="U7" s="48"/>
      <c r="V7" s="49">
        <f>SUM($V$8:$V$9,$V$11:$V$12)</f>
        <v>0</v>
      </c>
      <c r="W7" s="50"/>
      <c r="X7" s="51">
        <f>SUM(E7:V7)</f>
        <v>66</v>
      </c>
      <c r="Y7" s="582"/>
      <c r="Z7" s="52"/>
      <c r="AA7" s="396"/>
      <c r="AB7" s="52"/>
    </row>
    <row r="8" spans="1:28" ht="12.75">
      <c r="A8" s="53" t="s">
        <v>273</v>
      </c>
      <c r="B8" s="663" t="s">
        <v>260</v>
      </c>
      <c r="C8" s="54" t="s">
        <v>5</v>
      </c>
      <c r="D8" s="55" t="s">
        <v>6</v>
      </c>
      <c r="E8" s="56">
        <v>2</v>
      </c>
      <c r="F8" s="57">
        <v>2</v>
      </c>
      <c r="G8" s="58">
        <v>5</v>
      </c>
      <c r="H8" s="57"/>
      <c r="I8" s="57"/>
      <c r="J8" s="59"/>
      <c r="K8" s="88"/>
      <c r="L8" s="57"/>
      <c r="M8" s="58"/>
      <c r="N8" s="57"/>
      <c r="O8" s="57"/>
      <c r="P8" s="60"/>
      <c r="Q8" s="56"/>
      <c r="R8" s="57"/>
      <c r="S8" s="58"/>
      <c r="T8" s="57"/>
      <c r="U8" s="57"/>
      <c r="V8" s="59"/>
      <c r="W8" s="61"/>
      <c r="X8" s="62">
        <f>G8</f>
        <v>5</v>
      </c>
      <c r="Y8" s="583" t="s">
        <v>274</v>
      </c>
      <c r="Z8" s="63" t="s">
        <v>82</v>
      </c>
      <c r="AA8" s="397"/>
      <c r="AB8" s="63"/>
    </row>
    <row r="9" spans="1:28" ht="12.75">
      <c r="A9" s="64" t="s">
        <v>138</v>
      </c>
      <c r="B9" s="664" t="s">
        <v>275</v>
      </c>
      <c r="C9" s="65" t="s">
        <v>5</v>
      </c>
      <c r="D9" s="66" t="s">
        <v>6</v>
      </c>
      <c r="E9" s="21">
        <v>2</v>
      </c>
      <c r="F9" s="19">
        <v>2</v>
      </c>
      <c r="G9" s="72">
        <v>5</v>
      </c>
      <c r="H9" s="19"/>
      <c r="I9" s="19"/>
      <c r="J9" s="73"/>
      <c r="K9" s="22"/>
      <c r="L9" s="19"/>
      <c r="M9" s="72"/>
      <c r="N9" s="19"/>
      <c r="O9" s="19"/>
      <c r="P9" s="140"/>
      <c r="Q9" s="21"/>
      <c r="R9" s="19"/>
      <c r="S9" s="72"/>
      <c r="T9" s="19"/>
      <c r="U9" s="19"/>
      <c r="V9" s="73"/>
      <c r="W9" s="67"/>
      <c r="X9" s="141">
        <v>5</v>
      </c>
      <c r="Y9" s="219" t="s">
        <v>97</v>
      </c>
      <c r="Z9" s="68" t="s">
        <v>78</v>
      </c>
      <c r="AA9" s="347"/>
      <c r="AB9" s="68"/>
    </row>
    <row r="10" spans="1:28" ht="12.75">
      <c r="A10" s="64" t="s">
        <v>195</v>
      </c>
      <c r="B10" s="664" t="s">
        <v>276</v>
      </c>
      <c r="C10" s="65" t="s">
        <v>5</v>
      </c>
      <c r="D10" s="66" t="s">
        <v>6</v>
      </c>
      <c r="E10" s="21">
        <v>2</v>
      </c>
      <c r="F10" s="19">
        <v>2</v>
      </c>
      <c r="G10" s="69" t="s">
        <v>277</v>
      </c>
      <c r="H10" s="19"/>
      <c r="I10" s="19"/>
      <c r="J10" s="73"/>
      <c r="K10" s="22"/>
      <c r="L10" s="19"/>
      <c r="M10" s="72"/>
      <c r="N10" s="19"/>
      <c r="O10" s="19"/>
      <c r="P10" s="140"/>
      <c r="Q10" s="21"/>
      <c r="R10" s="19"/>
      <c r="S10" s="72"/>
      <c r="T10" s="19"/>
      <c r="U10" s="19"/>
      <c r="V10" s="73"/>
      <c r="W10" s="67"/>
      <c r="X10" s="70" t="s">
        <v>277</v>
      </c>
      <c r="Y10" s="219" t="s">
        <v>97</v>
      </c>
      <c r="Z10" s="68" t="s">
        <v>78</v>
      </c>
      <c r="AA10" s="347"/>
      <c r="AB10" s="68"/>
    </row>
    <row r="11" spans="1:28" ht="12.75">
      <c r="A11" s="64" t="s">
        <v>99</v>
      </c>
      <c r="B11" s="664" t="s">
        <v>203</v>
      </c>
      <c r="C11" s="65" t="s">
        <v>5</v>
      </c>
      <c r="D11" s="66" t="s">
        <v>6</v>
      </c>
      <c r="E11" s="21">
        <v>1</v>
      </c>
      <c r="F11" s="203">
        <v>2</v>
      </c>
      <c r="G11" s="71">
        <v>4</v>
      </c>
      <c r="H11" s="19"/>
      <c r="I11" s="19"/>
      <c r="J11" s="73"/>
      <c r="K11" s="22"/>
      <c r="L11" s="19"/>
      <c r="M11" s="72"/>
      <c r="N11" s="19"/>
      <c r="O11" s="19"/>
      <c r="P11" s="140"/>
      <c r="Q11" s="21"/>
      <c r="R11" s="19"/>
      <c r="S11" s="72"/>
      <c r="T11" s="19"/>
      <c r="U11" s="19"/>
      <c r="V11" s="73"/>
      <c r="W11" s="67"/>
      <c r="X11" s="141">
        <f>G11</f>
        <v>4</v>
      </c>
      <c r="Y11" s="219" t="s">
        <v>11</v>
      </c>
      <c r="Z11" s="68" t="s">
        <v>76</v>
      </c>
      <c r="AA11" s="347"/>
      <c r="AB11" s="68"/>
    </row>
    <row r="12" spans="1:28" ht="12.75">
      <c r="A12" s="64" t="s">
        <v>104</v>
      </c>
      <c r="B12" s="665" t="s">
        <v>278</v>
      </c>
      <c r="C12" s="65" t="s">
        <v>5</v>
      </c>
      <c r="D12" s="66" t="s">
        <v>6</v>
      </c>
      <c r="E12" s="21">
        <v>2</v>
      </c>
      <c r="F12" s="19">
        <v>2</v>
      </c>
      <c r="G12" s="72">
        <v>5</v>
      </c>
      <c r="H12" s="19"/>
      <c r="I12" s="19"/>
      <c r="J12" s="73"/>
      <c r="K12" s="22"/>
      <c r="L12" s="19"/>
      <c r="M12" s="72"/>
      <c r="N12" s="19"/>
      <c r="O12" s="19"/>
      <c r="P12" s="140"/>
      <c r="Q12" s="21"/>
      <c r="R12" s="19"/>
      <c r="S12" s="72"/>
      <c r="T12" s="19"/>
      <c r="U12" s="19"/>
      <c r="V12" s="73"/>
      <c r="W12" s="67"/>
      <c r="X12" s="141">
        <f>G12</f>
        <v>5</v>
      </c>
      <c r="Y12" s="219" t="s">
        <v>23</v>
      </c>
      <c r="Z12" s="68" t="s">
        <v>81</v>
      </c>
      <c r="AA12" s="347"/>
      <c r="AB12" s="68"/>
    </row>
    <row r="13" spans="1:28" ht="25.5">
      <c r="A13" s="64" t="s">
        <v>166</v>
      </c>
      <c r="B13" s="665" t="s">
        <v>186</v>
      </c>
      <c r="C13" s="65" t="s">
        <v>5</v>
      </c>
      <c r="D13" s="66" t="s">
        <v>6</v>
      </c>
      <c r="E13" s="21">
        <v>2</v>
      </c>
      <c r="F13" s="19">
        <v>2</v>
      </c>
      <c r="G13" s="69" t="s">
        <v>277</v>
      </c>
      <c r="H13" s="19"/>
      <c r="I13" s="19"/>
      <c r="J13" s="73"/>
      <c r="K13" s="22"/>
      <c r="L13" s="19"/>
      <c r="M13" s="72"/>
      <c r="N13" s="19"/>
      <c r="O13" s="19"/>
      <c r="P13" s="140"/>
      <c r="Q13" s="21"/>
      <c r="R13" s="19"/>
      <c r="S13" s="72"/>
      <c r="T13" s="19"/>
      <c r="U13" s="19"/>
      <c r="V13" s="73"/>
      <c r="W13" s="67"/>
      <c r="X13" s="70" t="s">
        <v>277</v>
      </c>
      <c r="Y13" s="219" t="s">
        <v>40</v>
      </c>
      <c r="Z13" s="68" t="s">
        <v>279</v>
      </c>
      <c r="AA13" s="347"/>
      <c r="AB13" s="68"/>
    </row>
    <row r="14" spans="1:28" ht="12.75">
      <c r="A14" s="64" t="s">
        <v>280</v>
      </c>
      <c r="B14" s="666" t="s">
        <v>261</v>
      </c>
      <c r="C14" s="6" t="s">
        <v>5</v>
      </c>
      <c r="D14" s="5" t="s">
        <v>6</v>
      </c>
      <c r="E14" s="21"/>
      <c r="F14" s="19"/>
      <c r="G14" s="72"/>
      <c r="H14" s="19">
        <v>2</v>
      </c>
      <c r="I14" s="19">
        <v>2</v>
      </c>
      <c r="J14" s="73">
        <v>5</v>
      </c>
      <c r="K14" s="22"/>
      <c r="L14" s="19"/>
      <c r="M14" s="72"/>
      <c r="N14" s="19"/>
      <c r="O14" s="19"/>
      <c r="P14" s="140"/>
      <c r="Q14" s="21"/>
      <c r="R14" s="19"/>
      <c r="S14" s="72"/>
      <c r="T14" s="19"/>
      <c r="U14" s="19"/>
      <c r="V14" s="73"/>
      <c r="W14" s="67"/>
      <c r="X14" s="141">
        <f>J14</f>
        <v>5</v>
      </c>
      <c r="Y14" s="219" t="s">
        <v>274</v>
      </c>
      <c r="Z14" s="68" t="s">
        <v>82</v>
      </c>
      <c r="AA14" s="347"/>
      <c r="AB14" s="68"/>
    </row>
    <row r="15" spans="1:28" ht="12.75">
      <c r="A15" s="64" t="s">
        <v>175</v>
      </c>
      <c r="B15" s="664" t="s">
        <v>12</v>
      </c>
      <c r="C15" s="6" t="s">
        <v>5</v>
      </c>
      <c r="D15" s="5" t="s">
        <v>6</v>
      </c>
      <c r="E15" s="21"/>
      <c r="F15" s="19"/>
      <c r="G15" s="72"/>
      <c r="H15" s="19">
        <v>2</v>
      </c>
      <c r="I15" s="19">
        <v>2</v>
      </c>
      <c r="J15" s="73">
        <v>5</v>
      </c>
      <c r="K15" s="22"/>
      <c r="L15" s="19"/>
      <c r="M15" s="72"/>
      <c r="N15" s="19"/>
      <c r="O15" s="19"/>
      <c r="P15" s="140"/>
      <c r="Q15" s="21"/>
      <c r="R15" s="19"/>
      <c r="S15" s="72"/>
      <c r="T15" s="19"/>
      <c r="U15" s="19"/>
      <c r="V15" s="73"/>
      <c r="W15" s="67"/>
      <c r="X15" s="141">
        <v>5</v>
      </c>
      <c r="Y15" s="219" t="s">
        <v>126</v>
      </c>
      <c r="Z15" s="68" t="s">
        <v>69</v>
      </c>
      <c r="AA15" s="347"/>
      <c r="AB15" s="68"/>
    </row>
    <row r="16" spans="1:28" ht="12.75">
      <c r="A16" s="74" t="s">
        <v>105</v>
      </c>
      <c r="B16" s="664" t="s">
        <v>281</v>
      </c>
      <c r="C16" s="21" t="s">
        <v>5</v>
      </c>
      <c r="D16" s="30" t="s">
        <v>8</v>
      </c>
      <c r="E16" s="21"/>
      <c r="F16" s="19"/>
      <c r="G16" s="72"/>
      <c r="H16" s="19">
        <v>2</v>
      </c>
      <c r="I16" s="19">
        <v>2</v>
      </c>
      <c r="J16" s="73">
        <v>5</v>
      </c>
      <c r="K16" s="22"/>
      <c r="L16" s="19"/>
      <c r="M16" s="72"/>
      <c r="N16" s="19"/>
      <c r="O16" s="19"/>
      <c r="P16" s="140"/>
      <c r="Q16" s="21"/>
      <c r="R16" s="19"/>
      <c r="S16" s="72"/>
      <c r="T16" s="19"/>
      <c r="U16" s="19"/>
      <c r="V16" s="73"/>
      <c r="W16" s="67"/>
      <c r="X16" s="141">
        <f>J16</f>
        <v>5</v>
      </c>
      <c r="Y16" s="219" t="s">
        <v>24</v>
      </c>
      <c r="Z16" s="68" t="s">
        <v>74</v>
      </c>
      <c r="AA16" s="347"/>
      <c r="AB16" s="68"/>
    </row>
    <row r="17" spans="1:28" ht="25.5">
      <c r="A17" s="74" t="s">
        <v>167</v>
      </c>
      <c r="B17" s="664" t="s">
        <v>187</v>
      </c>
      <c r="C17" s="21" t="s">
        <v>5</v>
      </c>
      <c r="D17" s="30" t="s">
        <v>8</v>
      </c>
      <c r="E17" s="21"/>
      <c r="F17" s="19"/>
      <c r="G17" s="72"/>
      <c r="H17" s="19">
        <v>2</v>
      </c>
      <c r="I17" s="19">
        <v>2</v>
      </c>
      <c r="J17" s="75" t="s">
        <v>277</v>
      </c>
      <c r="K17" s="22"/>
      <c r="L17" s="19"/>
      <c r="M17" s="72"/>
      <c r="N17" s="19"/>
      <c r="O17" s="19"/>
      <c r="P17" s="140"/>
      <c r="Q17" s="21"/>
      <c r="R17" s="19"/>
      <c r="S17" s="72"/>
      <c r="T17" s="19"/>
      <c r="U17" s="19"/>
      <c r="V17" s="73"/>
      <c r="W17" s="67"/>
      <c r="X17" s="70" t="s">
        <v>277</v>
      </c>
      <c r="Y17" s="219" t="s">
        <v>45</v>
      </c>
      <c r="Z17" s="68" t="s">
        <v>226</v>
      </c>
      <c r="AA17" s="347"/>
      <c r="AB17" s="68"/>
    </row>
    <row r="18" spans="1:28" ht="12.75">
      <c r="A18" s="64" t="s">
        <v>194</v>
      </c>
      <c r="B18" s="664" t="s">
        <v>64</v>
      </c>
      <c r="C18" s="6" t="s">
        <v>5</v>
      </c>
      <c r="D18" s="5" t="s">
        <v>6</v>
      </c>
      <c r="E18" s="21"/>
      <c r="F18" s="19"/>
      <c r="G18" s="72"/>
      <c r="H18" s="19">
        <v>2</v>
      </c>
      <c r="I18" s="19">
        <v>2</v>
      </c>
      <c r="J18" s="73">
        <v>5</v>
      </c>
      <c r="K18" s="22"/>
      <c r="L18" s="19"/>
      <c r="M18" s="72"/>
      <c r="N18" s="19"/>
      <c r="O18" s="19"/>
      <c r="P18" s="140"/>
      <c r="Q18" s="21"/>
      <c r="R18" s="19"/>
      <c r="S18" s="72"/>
      <c r="T18" s="19"/>
      <c r="U18" s="19"/>
      <c r="V18" s="73"/>
      <c r="W18" s="67"/>
      <c r="X18" s="141">
        <f>J18</f>
        <v>5</v>
      </c>
      <c r="Y18" s="219" t="s">
        <v>26</v>
      </c>
      <c r="Z18" s="68" t="s">
        <v>41</v>
      </c>
      <c r="AA18" s="347"/>
      <c r="AB18" s="68"/>
    </row>
    <row r="19" spans="1:28" ht="12.75">
      <c r="A19" s="64" t="s">
        <v>103</v>
      </c>
      <c r="B19" s="664" t="s">
        <v>205</v>
      </c>
      <c r="C19" s="65" t="s">
        <v>5</v>
      </c>
      <c r="D19" s="66" t="s">
        <v>6</v>
      </c>
      <c r="E19" s="21"/>
      <c r="F19" s="19"/>
      <c r="G19" s="72"/>
      <c r="H19" s="19">
        <v>2</v>
      </c>
      <c r="I19" s="19">
        <v>1</v>
      </c>
      <c r="J19" s="73">
        <v>4</v>
      </c>
      <c r="K19" s="22"/>
      <c r="L19" s="19"/>
      <c r="M19" s="72"/>
      <c r="N19" s="19"/>
      <c r="O19" s="19"/>
      <c r="P19" s="140"/>
      <c r="Q19" s="21"/>
      <c r="R19" s="19"/>
      <c r="S19" s="72"/>
      <c r="T19" s="19"/>
      <c r="U19" s="19"/>
      <c r="V19" s="73"/>
      <c r="W19" s="67"/>
      <c r="X19" s="141">
        <f>J19</f>
        <v>4</v>
      </c>
      <c r="Y19" s="219" t="s">
        <v>13</v>
      </c>
      <c r="Z19" s="68" t="s">
        <v>73</v>
      </c>
      <c r="AA19" s="347"/>
      <c r="AB19" s="68"/>
    </row>
    <row r="20" spans="1:28" ht="12.75">
      <c r="A20" s="64" t="s">
        <v>282</v>
      </c>
      <c r="B20" s="664" t="s">
        <v>262</v>
      </c>
      <c r="C20" s="65" t="s">
        <v>5</v>
      </c>
      <c r="D20" s="66"/>
      <c r="E20" s="21"/>
      <c r="F20" s="19"/>
      <c r="G20" s="72"/>
      <c r="H20" s="19"/>
      <c r="I20" s="19"/>
      <c r="J20" s="73"/>
      <c r="K20" s="22">
        <v>2</v>
      </c>
      <c r="L20" s="19">
        <v>1</v>
      </c>
      <c r="M20" s="72">
        <v>4</v>
      </c>
      <c r="N20" s="19"/>
      <c r="O20" s="19"/>
      <c r="P20" s="140"/>
      <c r="Q20" s="21"/>
      <c r="R20" s="19"/>
      <c r="S20" s="72"/>
      <c r="T20" s="19"/>
      <c r="U20" s="19"/>
      <c r="V20" s="73"/>
      <c r="W20" s="67"/>
      <c r="X20" s="141">
        <f>M20</f>
        <v>4</v>
      </c>
      <c r="Y20" s="219" t="s">
        <v>258</v>
      </c>
      <c r="Z20" s="68" t="s">
        <v>258</v>
      </c>
      <c r="AA20" s="347"/>
      <c r="AB20" s="68"/>
    </row>
    <row r="21" spans="1:28" ht="12.75">
      <c r="A21" s="64" t="s">
        <v>283</v>
      </c>
      <c r="B21" s="664" t="s">
        <v>204</v>
      </c>
      <c r="C21" s="65" t="s">
        <v>5</v>
      </c>
      <c r="D21" s="66" t="s">
        <v>6</v>
      </c>
      <c r="E21" s="21"/>
      <c r="F21" s="19"/>
      <c r="G21" s="72"/>
      <c r="H21" s="19"/>
      <c r="I21" s="19"/>
      <c r="J21" s="73"/>
      <c r="K21" s="22">
        <v>2</v>
      </c>
      <c r="L21" s="19">
        <v>2</v>
      </c>
      <c r="M21" s="72">
        <v>5</v>
      </c>
      <c r="N21" s="19"/>
      <c r="O21" s="19"/>
      <c r="P21" s="140"/>
      <c r="Q21" s="21"/>
      <c r="R21" s="19"/>
      <c r="S21" s="72"/>
      <c r="T21" s="19"/>
      <c r="U21" s="19"/>
      <c r="V21" s="73"/>
      <c r="W21" s="67"/>
      <c r="X21" s="141">
        <f>M21</f>
        <v>5</v>
      </c>
      <c r="Y21" s="219" t="s">
        <v>9</v>
      </c>
      <c r="Z21" s="68" t="s">
        <v>68</v>
      </c>
      <c r="AA21" s="347"/>
      <c r="AB21" s="68"/>
    </row>
    <row r="22" spans="1:28" ht="12.75">
      <c r="A22" s="64" t="s">
        <v>115</v>
      </c>
      <c r="B22" s="664" t="s">
        <v>212</v>
      </c>
      <c r="C22" s="6" t="s">
        <v>5</v>
      </c>
      <c r="D22" s="5" t="s">
        <v>8</v>
      </c>
      <c r="E22" s="21"/>
      <c r="F22" s="19"/>
      <c r="G22" s="72"/>
      <c r="H22" s="203">
        <v>2</v>
      </c>
      <c r="I22" s="203">
        <v>2</v>
      </c>
      <c r="J22" s="217">
        <v>5</v>
      </c>
      <c r="K22" s="208">
        <v>0</v>
      </c>
      <c r="L22" s="203">
        <v>0</v>
      </c>
      <c r="M22" s="204">
        <v>0</v>
      </c>
      <c r="N22" s="19"/>
      <c r="O22" s="19"/>
      <c r="P22" s="140"/>
      <c r="Q22" s="21"/>
      <c r="R22" s="19"/>
      <c r="S22" s="72"/>
      <c r="T22" s="19"/>
      <c r="U22" s="19"/>
      <c r="V22" s="73"/>
      <c r="W22" s="67"/>
      <c r="X22" s="141">
        <f>J22</f>
        <v>5</v>
      </c>
      <c r="Y22" s="219" t="s">
        <v>25</v>
      </c>
      <c r="Z22" s="68" t="s">
        <v>71</v>
      </c>
      <c r="AA22" s="347"/>
      <c r="AB22" s="68"/>
    </row>
    <row r="23" spans="1:28" ht="12.75">
      <c r="A23" s="64" t="s">
        <v>284</v>
      </c>
      <c r="B23" s="664" t="s">
        <v>210</v>
      </c>
      <c r="C23" s="6" t="s">
        <v>5</v>
      </c>
      <c r="D23" s="5" t="s">
        <v>6</v>
      </c>
      <c r="E23" s="21"/>
      <c r="F23" s="19"/>
      <c r="G23" s="72"/>
      <c r="H23" s="19"/>
      <c r="I23" s="19"/>
      <c r="J23" s="73"/>
      <c r="K23" s="22"/>
      <c r="L23" s="19"/>
      <c r="M23" s="72"/>
      <c r="N23" s="19">
        <v>2</v>
      </c>
      <c r="O23" s="19">
        <v>2</v>
      </c>
      <c r="P23" s="140">
        <v>5</v>
      </c>
      <c r="Q23" s="21"/>
      <c r="R23" s="19"/>
      <c r="S23" s="72"/>
      <c r="T23" s="19"/>
      <c r="U23" s="19"/>
      <c r="V23" s="73"/>
      <c r="W23" s="67"/>
      <c r="X23" s="141">
        <f>P23</f>
        <v>5</v>
      </c>
      <c r="Y23" s="219" t="s">
        <v>10</v>
      </c>
      <c r="Z23" s="68" t="s">
        <v>68</v>
      </c>
      <c r="AA23" s="347"/>
      <c r="AB23" s="68"/>
    </row>
    <row r="24" spans="1:28" ht="13.5" thickBot="1">
      <c r="A24" s="64" t="s">
        <v>116</v>
      </c>
      <c r="B24" s="664" t="s">
        <v>285</v>
      </c>
      <c r="C24" s="65" t="s">
        <v>5</v>
      </c>
      <c r="D24" s="5"/>
      <c r="E24" s="76"/>
      <c r="F24" s="77"/>
      <c r="G24" s="78"/>
      <c r="H24" s="77"/>
      <c r="I24" s="77"/>
      <c r="J24" s="79"/>
      <c r="K24" s="22"/>
      <c r="L24" s="19"/>
      <c r="M24" s="72"/>
      <c r="N24" s="19"/>
      <c r="O24" s="19"/>
      <c r="P24" s="140"/>
      <c r="Q24" s="21">
        <v>2</v>
      </c>
      <c r="R24" s="19">
        <v>1</v>
      </c>
      <c r="S24" s="72">
        <v>4</v>
      </c>
      <c r="T24" s="19"/>
      <c r="U24" s="19"/>
      <c r="V24" s="73"/>
      <c r="W24" s="67"/>
      <c r="X24" s="141">
        <f>S24</f>
        <v>4</v>
      </c>
      <c r="Y24" s="220" t="s">
        <v>27</v>
      </c>
      <c r="Z24" s="80" t="s">
        <v>286</v>
      </c>
      <c r="AA24" s="80"/>
      <c r="AB24" s="80"/>
    </row>
    <row r="25" spans="1:28" ht="16.5" thickBot="1">
      <c r="A25" s="1124" t="s">
        <v>348</v>
      </c>
      <c r="B25" s="1125"/>
      <c r="C25" s="365"/>
      <c r="D25" s="366"/>
      <c r="E25" s="367"/>
      <c r="F25" s="368"/>
      <c r="G25" s="368">
        <v>3</v>
      </c>
      <c r="H25" s="368"/>
      <c r="I25" s="368"/>
      <c r="J25" s="369"/>
      <c r="K25" s="370"/>
      <c r="L25" s="371"/>
      <c r="M25" s="371">
        <v>13</v>
      </c>
      <c r="N25" s="371"/>
      <c r="O25" s="371"/>
      <c r="P25" s="372">
        <v>15</v>
      </c>
      <c r="Q25" s="370"/>
      <c r="R25" s="371"/>
      <c r="S25" s="371">
        <v>12</v>
      </c>
      <c r="T25" s="371"/>
      <c r="U25" s="371"/>
      <c r="V25" s="373">
        <v>20</v>
      </c>
      <c r="W25" s="374"/>
      <c r="X25" s="375">
        <f>SUM(E25:V25)</f>
        <v>63</v>
      </c>
      <c r="Y25" s="581"/>
      <c r="Z25" s="377"/>
      <c r="AA25" s="395"/>
      <c r="AB25" s="377"/>
    </row>
    <row r="26" spans="1:28" ht="16.5" thickBot="1">
      <c r="A26" s="1155" t="s">
        <v>287</v>
      </c>
      <c r="B26" s="1156"/>
      <c r="C26" s="300"/>
      <c r="D26" s="301"/>
      <c r="E26" s="302"/>
      <c r="F26" s="303"/>
      <c r="G26" s="303">
        <f>SUM(G27:G30)</f>
        <v>3</v>
      </c>
      <c r="H26" s="303"/>
      <c r="I26" s="303"/>
      <c r="J26" s="304"/>
      <c r="K26" s="302"/>
      <c r="L26" s="303"/>
      <c r="M26" s="303">
        <f>SUM(M27:M28)+SUM(M30:M33)</f>
        <v>12</v>
      </c>
      <c r="N26" s="303"/>
      <c r="O26" s="303"/>
      <c r="P26" s="304">
        <f>SUM(P27:P33)+SUM(P34:P43)</f>
        <v>20</v>
      </c>
      <c r="Q26" s="302"/>
      <c r="R26" s="303"/>
      <c r="S26" s="303">
        <f>SUM(S27:S38)+SUM(S40:S43)</f>
        <v>9</v>
      </c>
      <c r="T26" s="303"/>
      <c r="U26" s="303"/>
      <c r="V26" s="305">
        <f>SUM(V27:V40)+SUM(V41:V43)</f>
        <v>15</v>
      </c>
      <c r="W26" s="306"/>
      <c r="X26" s="307">
        <f>SUM(G26:W26)</f>
        <v>59</v>
      </c>
      <c r="Y26" s="584"/>
      <c r="Z26" s="312"/>
      <c r="AA26" s="398"/>
      <c r="AB26" s="312"/>
    </row>
    <row r="27" spans="1:28" ht="12.75">
      <c r="A27" s="314" t="s">
        <v>288</v>
      </c>
      <c r="B27" s="667" t="s">
        <v>263</v>
      </c>
      <c r="C27" s="54" t="s">
        <v>5</v>
      </c>
      <c r="D27" s="87" t="s">
        <v>8</v>
      </c>
      <c r="E27" s="56">
        <v>0</v>
      </c>
      <c r="F27" s="57">
        <v>2</v>
      </c>
      <c r="G27" s="58">
        <v>3</v>
      </c>
      <c r="H27" s="57"/>
      <c r="I27" s="57"/>
      <c r="J27" s="59"/>
      <c r="K27" s="56"/>
      <c r="L27" s="57"/>
      <c r="M27" s="58"/>
      <c r="N27" s="57"/>
      <c r="O27" s="57"/>
      <c r="P27" s="59"/>
      <c r="Q27" s="56"/>
      <c r="R27" s="57"/>
      <c r="S27" s="58"/>
      <c r="T27" s="88"/>
      <c r="U27" s="57"/>
      <c r="V27" s="59"/>
      <c r="W27" s="328"/>
      <c r="X27" s="62">
        <v>3</v>
      </c>
      <c r="Y27" s="337"/>
      <c r="Z27" s="332"/>
      <c r="AA27" s="346"/>
      <c r="AB27" s="332"/>
    </row>
    <row r="28" spans="1:28" ht="12.75">
      <c r="A28" s="315" t="s">
        <v>193</v>
      </c>
      <c r="B28" s="322" t="s">
        <v>264</v>
      </c>
      <c r="C28" s="6" t="s">
        <v>5</v>
      </c>
      <c r="D28" s="9" t="s">
        <v>6</v>
      </c>
      <c r="E28" s="21"/>
      <c r="F28" s="19"/>
      <c r="G28" s="72"/>
      <c r="H28" s="19"/>
      <c r="I28" s="19"/>
      <c r="J28" s="73"/>
      <c r="K28" s="21">
        <v>2</v>
      </c>
      <c r="L28" s="19">
        <v>2</v>
      </c>
      <c r="M28" s="72">
        <v>5</v>
      </c>
      <c r="N28" s="19"/>
      <c r="O28" s="19"/>
      <c r="P28" s="73"/>
      <c r="Q28" s="21"/>
      <c r="R28" s="19"/>
      <c r="S28" s="72"/>
      <c r="T28" s="22"/>
      <c r="U28" s="19"/>
      <c r="V28" s="73"/>
      <c r="W28" s="329"/>
      <c r="X28" s="141">
        <v>5</v>
      </c>
      <c r="Y28" s="338" t="s">
        <v>128</v>
      </c>
      <c r="Z28" s="68" t="s">
        <v>72</v>
      </c>
      <c r="AA28" s="347"/>
      <c r="AB28" s="68"/>
    </row>
    <row r="29" spans="1:28" ht="12.75">
      <c r="A29" s="315" t="s">
        <v>139</v>
      </c>
      <c r="B29" s="322" t="s">
        <v>183</v>
      </c>
      <c r="C29" s="6" t="s">
        <v>5</v>
      </c>
      <c r="D29" s="9" t="s">
        <v>6</v>
      </c>
      <c r="E29" s="21"/>
      <c r="F29" s="19"/>
      <c r="G29" s="69"/>
      <c r="H29" s="19"/>
      <c r="I29" s="19"/>
      <c r="J29" s="73"/>
      <c r="K29" s="21">
        <v>2</v>
      </c>
      <c r="L29" s="19">
        <v>2</v>
      </c>
      <c r="M29" s="69" t="s">
        <v>277</v>
      </c>
      <c r="N29" s="19"/>
      <c r="O29" s="19"/>
      <c r="P29" s="73"/>
      <c r="Q29" s="21"/>
      <c r="R29" s="19"/>
      <c r="S29" s="72"/>
      <c r="T29" s="22"/>
      <c r="U29" s="19"/>
      <c r="V29" s="73"/>
      <c r="W29" s="329"/>
      <c r="X29" s="70" t="s">
        <v>277</v>
      </c>
      <c r="Y29" s="338" t="s">
        <v>44</v>
      </c>
      <c r="Z29" s="68" t="s">
        <v>96</v>
      </c>
      <c r="AA29" s="347"/>
      <c r="AB29" s="68"/>
    </row>
    <row r="30" spans="1:28" ht="12.75">
      <c r="A30" s="316" t="s">
        <v>118</v>
      </c>
      <c r="B30" s="324" t="s">
        <v>214</v>
      </c>
      <c r="C30" s="196" t="s">
        <v>5</v>
      </c>
      <c r="D30" s="191" t="s">
        <v>6</v>
      </c>
      <c r="E30" s="21"/>
      <c r="F30" s="19"/>
      <c r="G30" s="72"/>
      <c r="H30" s="19"/>
      <c r="I30" s="19"/>
      <c r="J30" s="73"/>
      <c r="K30" s="21"/>
      <c r="L30" s="19"/>
      <c r="M30" s="72"/>
      <c r="N30" s="19">
        <v>2</v>
      </c>
      <c r="O30" s="19">
        <v>0</v>
      </c>
      <c r="P30" s="73">
        <v>3</v>
      </c>
      <c r="Q30" s="21"/>
      <c r="R30" s="19"/>
      <c r="S30" s="72"/>
      <c r="T30" s="22"/>
      <c r="U30" s="19"/>
      <c r="V30" s="73"/>
      <c r="W30" s="329"/>
      <c r="X30" s="141"/>
      <c r="Y30" s="339" t="s">
        <v>200</v>
      </c>
      <c r="Z30" s="186" t="s">
        <v>73</v>
      </c>
      <c r="AA30" s="344"/>
      <c r="AB30" s="186"/>
    </row>
    <row r="31" spans="1:28" ht="12.75">
      <c r="A31" s="317" t="s">
        <v>282</v>
      </c>
      <c r="B31" s="325" t="s">
        <v>341</v>
      </c>
      <c r="C31" s="528" t="s">
        <v>5</v>
      </c>
      <c r="D31" s="529" t="s">
        <v>8</v>
      </c>
      <c r="E31" s="21"/>
      <c r="F31" s="19"/>
      <c r="G31" s="72"/>
      <c r="H31" s="19"/>
      <c r="I31" s="19"/>
      <c r="J31" s="73"/>
      <c r="K31" s="202">
        <v>1</v>
      </c>
      <c r="L31" s="203">
        <v>2</v>
      </c>
      <c r="M31" s="204">
        <v>4</v>
      </c>
      <c r="N31" s="19"/>
      <c r="O31" s="19"/>
      <c r="P31" s="73"/>
      <c r="Q31" s="21"/>
      <c r="R31" s="19"/>
      <c r="S31" s="72"/>
      <c r="T31" s="22"/>
      <c r="U31" s="19"/>
      <c r="V31" s="73"/>
      <c r="W31" s="329"/>
      <c r="X31" s="141"/>
      <c r="Y31" s="340" t="s">
        <v>49</v>
      </c>
      <c r="Z31" s="348" t="s">
        <v>71</v>
      </c>
      <c r="AA31" s="342"/>
      <c r="AB31" s="425" t="s">
        <v>212</v>
      </c>
    </row>
    <row r="32" spans="1:28" ht="12.75">
      <c r="A32" s="668" t="s">
        <v>343</v>
      </c>
      <c r="B32" s="325" t="s">
        <v>426</v>
      </c>
      <c r="C32" s="207" t="s">
        <v>5</v>
      </c>
      <c r="D32" s="210" t="s">
        <v>6</v>
      </c>
      <c r="E32" s="21"/>
      <c r="F32" s="19"/>
      <c r="G32" s="72"/>
      <c r="H32" s="19"/>
      <c r="I32" s="19"/>
      <c r="J32" s="73"/>
      <c r="K32" s="202">
        <v>2</v>
      </c>
      <c r="L32" s="203">
        <v>0</v>
      </c>
      <c r="M32" s="204">
        <v>3</v>
      </c>
      <c r="N32" s="19"/>
      <c r="O32" s="19"/>
      <c r="P32" s="73"/>
      <c r="Q32" s="21"/>
      <c r="R32" s="19"/>
      <c r="S32" s="72"/>
      <c r="T32" s="22"/>
      <c r="U32" s="19"/>
      <c r="V32" s="73"/>
      <c r="W32" s="329"/>
      <c r="X32" s="141"/>
      <c r="Y32" s="340" t="s">
        <v>427</v>
      </c>
      <c r="Z32" s="669" t="s">
        <v>41</v>
      </c>
      <c r="AA32" s="670"/>
      <c r="AB32" s="669"/>
    </row>
    <row r="33" spans="1:28" ht="25.5">
      <c r="A33" s="315" t="s">
        <v>119</v>
      </c>
      <c r="B33" s="322" t="s">
        <v>265</v>
      </c>
      <c r="C33" s="6" t="s">
        <v>5</v>
      </c>
      <c r="D33" s="9" t="s">
        <v>8</v>
      </c>
      <c r="E33" s="21"/>
      <c r="F33" s="19"/>
      <c r="G33" s="72"/>
      <c r="H33" s="19"/>
      <c r="I33" s="19"/>
      <c r="J33" s="73"/>
      <c r="K33" s="21"/>
      <c r="L33" s="19"/>
      <c r="M33" s="72"/>
      <c r="N33" s="19">
        <v>2</v>
      </c>
      <c r="O33" s="19">
        <v>2</v>
      </c>
      <c r="P33" s="73">
        <v>5</v>
      </c>
      <c r="Q33" s="21"/>
      <c r="R33" s="19"/>
      <c r="S33" s="72"/>
      <c r="T33" s="22"/>
      <c r="U33" s="19"/>
      <c r="V33" s="73"/>
      <c r="W33" s="329"/>
      <c r="X33" s="141">
        <v>5</v>
      </c>
      <c r="Y33" s="338" t="s">
        <v>30</v>
      </c>
      <c r="Z33" s="68" t="s">
        <v>75</v>
      </c>
      <c r="AA33" s="347"/>
      <c r="AB33" s="68" t="s">
        <v>351</v>
      </c>
    </row>
    <row r="34" spans="1:28" ht="12.75">
      <c r="A34" s="316" t="s">
        <v>196</v>
      </c>
      <c r="B34" s="324" t="s">
        <v>213</v>
      </c>
      <c r="C34" s="196" t="s">
        <v>5</v>
      </c>
      <c r="D34" s="191" t="s">
        <v>199</v>
      </c>
      <c r="E34" s="21"/>
      <c r="F34" s="19"/>
      <c r="G34" s="72"/>
      <c r="H34" s="19"/>
      <c r="I34" s="19"/>
      <c r="J34" s="73"/>
      <c r="K34" s="21"/>
      <c r="L34" s="19"/>
      <c r="M34" s="72"/>
      <c r="N34" s="19">
        <v>2</v>
      </c>
      <c r="O34" s="19">
        <v>2</v>
      </c>
      <c r="P34" s="73">
        <v>5</v>
      </c>
      <c r="Q34" s="21"/>
      <c r="R34" s="19"/>
      <c r="S34" s="72"/>
      <c r="T34" s="22"/>
      <c r="U34" s="19"/>
      <c r="V34" s="73"/>
      <c r="W34" s="329"/>
      <c r="X34" s="141"/>
      <c r="Y34" s="339" t="s">
        <v>58</v>
      </c>
      <c r="Z34" s="186" t="s">
        <v>72</v>
      </c>
      <c r="AA34" s="344"/>
      <c r="AB34" s="186"/>
    </row>
    <row r="35" spans="1:28" ht="12.75">
      <c r="A35" s="317" t="s">
        <v>282</v>
      </c>
      <c r="B35" s="325" t="s">
        <v>342</v>
      </c>
      <c r="C35" s="207" t="s">
        <v>5</v>
      </c>
      <c r="D35" s="210" t="s">
        <v>6</v>
      </c>
      <c r="E35" s="21"/>
      <c r="F35" s="19"/>
      <c r="G35" s="72"/>
      <c r="H35" s="19"/>
      <c r="I35" s="19"/>
      <c r="J35" s="73"/>
      <c r="K35" s="21"/>
      <c r="L35" s="19"/>
      <c r="M35" s="72"/>
      <c r="N35" s="203">
        <v>1</v>
      </c>
      <c r="O35" s="203">
        <v>2</v>
      </c>
      <c r="P35" s="217">
        <v>4</v>
      </c>
      <c r="Q35" s="202">
        <v>0</v>
      </c>
      <c r="R35" s="203">
        <v>0</v>
      </c>
      <c r="S35" s="204">
        <v>0</v>
      </c>
      <c r="T35" s="22"/>
      <c r="U35" s="19"/>
      <c r="V35" s="73"/>
      <c r="W35" s="329"/>
      <c r="X35" s="141"/>
      <c r="Y35" s="340" t="s">
        <v>49</v>
      </c>
      <c r="Z35" s="348" t="s">
        <v>71</v>
      </c>
      <c r="AA35" s="343"/>
      <c r="AB35" s="426" t="s">
        <v>341</v>
      </c>
    </row>
    <row r="36" spans="1:28" ht="25.5">
      <c r="A36" s="316" t="s">
        <v>141</v>
      </c>
      <c r="B36" s="334" t="s">
        <v>53</v>
      </c>
      <c r="C36" s="196" t="s">
        <v>5</v>
      </c>
      <c r="D36" s="191" t="s">
        <v>6</v>
      </c>
      <c r="E36" s="21"/>
      <c r="F36" s="19"/>
      <c r="G36" s="72"/>
      <c r="H36" s="19"/>
      <c r="I36" s="19"/>
      <c r="J36" s="73"/>
      <c r="K36" s="21"/>
      <c r="L36" s="19"/>
      <c r="M36" s="72"/>
      <c r="N36" s="203">
        <v>2</v>
      </c>
      <c r="O36" s="203">
        <v>0</v>
      </c>
      <c r="P36" s="217">
        <v>3</v>
      </c>
      <c r="Q36" s="202">
        <v>0</v>
      </c>
      <c r="R36" s="203">
        <v>0</v>
      </c>
      <c r="S36" s="204">
        <v>0</v>
      </c>
      <c r="T36" s="22"/>
      <c r="U36" s="19"/>
      <c r="V36" s="73"/>
      <c r="W36" s="329"/>
      <c r="X36" s="141"/>
      <c r="Y36" s="349" t="s">
        <v>25</v>
      </c>
      <c r="Z36" s="350" t="s">
        <v>71</v>
      </c>
      <c r="AA36" s="343"/>
      <c r="AB36" s="427" t="s">
        <v>352</v>
      </c>
    </row>
    <row r="37" spans="1:28" ht="12.75">
      <c r="A37" s="315" t="s">
        <v>124</v>
      </c>
      <c r="B37" s="326" t="s">
        <v>90</v>
      </c>
      <c r="C37" s="6" t="s">
        <v>5</v>
      </c>
      <c r="D37" s="9" t="s">
        <v>8</v>
      </c>
      <c r="E37" s="21"/>
      <c r="F37" s="19"/>
      <c r="G37" s="72"/>
      <c r="H37" s="19"/>
      <c r="I37" s="19"/>
      <c r="J37" s="73"/>
      <c r="K37" s="21"/>
      <c r="L37" s="19"/>
      <c r="M37" s="72"/>
      <c r="N37" s="19"/>
      <c r="O37" s="19"/>
      <c r="P37" s="73"/>
      <c r="Q37" s="21">
        <v>1</v>
      </c>
      <c r="R37" s="19">
        <v>2</v>
      </c>
      <c r="S37" s="72">
        <v>4</v>
      </c>
      <c r="T37" s="22"/>
      <c r="U37" s="19"/>
      <c r="V37" s="73"/>
      <c r="W37" s="329"/>
      <c r="X37" s="141">
        <v>4</v>
      </c>
      <c r="Y37" s="338" t="s">
        <v>91</v>
      </c>
      <c r="Z37" s="68" t="s">
        <v>92</v>
      </c>
      <c r="AA37" s="347"/>
      <c r="AB37" s="68"/>
    </row>
    <row r="38" spans="1:28" ht="25.5">
      <c r="A38" s="316" t="s">
        <v>152</v>
      </c>
      <c r="B38" s="334" t="s">
        <v>50</v>
      </c>
      <c r="C38" s="6" t="s">
        <v>5</v>
      </c>
      <c r="D38" s="9" t="s">
        <v>6</v>
      </c>
      <c r="E38" s="21"/>
      <c r="F38" s="19"/>
      <c r="G38" s="72"/>
      <c r="H38" s="19"/>
      <c r="I38" s="19"/>
      <c r="J38" s="73"/>
      <c r="K38" s="21"/>
      <c r="L38" s="19"/>
      <c r="M38" s="72"/>
      <c r="N38" s="19"/>
      <c r="O38" s="19"/>
      <c r="P38" s="73"/>
      <c r="Q38" s="202">
        <v>2</v>
      </c>
      <c r="R38" s="203">
        <v>2</v>
      </c>
      <c r="S38" s="204">
        <v>5</v>
      </c>
      <c r="T38" s="208">
        <v>0</v>
      </c>
      <c r="U38" s="203">
        <v>0</v>
      </c>
      <c r="V38" s="217">
        <v>0</v>
      </c>
      <c r="W38" s="329"/>
      <c r="X38" s="141"/>
      <c r="Y38" s="349" t="s">
        <v>51</v>
      </c>
      <c r="Z38" s="350" t="s">
        <v>75</v>
      </c>
      <c r="AA38" s="343"/>
      <c r="AB38" s="350" t="s">
        <v>353</v>
      </c>
    </row>
    <row r="39" spans="1:28" ht="12.75">
      <c r="A39" s="318" t="s">
        <v>140</v>
      </c>
      <c r="B39" s="335" t="s">
        <v>216</v>
      </c>
      <c r="C39" s="327" t="s">
        <v>5</v>
      </c>
      <c r="D39" s="211" t="s">
        <v>6</v>
      </c>
      <c r="E39" s="21"/>
      <c r="F39" s="19"/>
      <c r="G39" s="72"/>
      <c r="H39" s="19"/>
      <c r="I39" s="19"/>
      <c r="J39" s="73"/>
      <c r="K39" s="21"/>
      <c r="L39" s="19"/>
      <c r="M39" s="72"/>
      <c r="N39" s="19"/>
      <c r="O39" s="19"/>
      <c r="P39" s="73"/>
      <c r="Q39" s="214">
        <v>2</v>
      </c>
      <c r="R39" s="215">
        <v>0</v>
      </c>
      <c r="S39" s="216">
        <v>3</v>
      </c>
      <c r="T39" s="313"/>
      <c r="U39" s="260"/>
      <c r="V39" s="212"/>
      <c r="W39" s="330"/>
      <c r="X39" s="213"/>
      <c r="Y39" s="353" t="s">
        <v>48</v>
      </c>
      <c r="Z39" s="354" t="s">
        <v>72</v>
      </c>
      <c r="AA39" s="342"/>
      <c r="AB39" s="354"/>
    </row>
    <row r="40" spans="1:28" ht="25.5">
      <c r="A40" s="315" t="s">
        <v>120</v>
      </c>
      <c r="B40" s="322" t="s">
        <v>29</v>
      </c>
      <c r="C40" s="6" t="s">
        <v>5</v>
      </c>
      <c r="D40" s="9" t="s">
        <v>6</v>
      </c>
      <c r="E40" s="21"/>
      <c r="F40" s="19"/>
      <c r="G40" s="72"/>
      <c r="H40" s="19"/>
      <c r="I40" s="19"/>
      <c r="J40" s="73"/>
      <c r="K40" s="21"/>
      <c r="L40" s="19"/>
      <c r="M40" s="72"/>
      <c r="N40" s="19"/>
      <c r="O40" s="19"/>
      <c r="P40" s="73"/>
      <c r="Q40" s="21"/>
      <c r="R40" s="19"/>
      <c r="S40" s="72"/>
      <c r="T40" s="22">
        <v>0</v>
      </c>
      <c r="U40" s="19">
        <v>2</v>
      </c>
      <c r="V40" s="73">
        <v>3</v>
      </c>
      <c r="W40" s="329"/>
      <c r="X40" s="141">
        <v>3</v>
      </c>
      <c r="Y40" s="338" t="s">
        <v>180</v>
      </c>
      <c r="Z40" s="68" t="s">
        <v>289</v>
      </c>
      <c r="AA40" s="347"/>
      <c r="AB40" s="68"/>
    </row>
    <row r="41" spans="1:28" ht="12.75">
      <c r="A41" s="315" t="s">
        <v>282</v>
      </c>
      <c r="B41" s="323" t="s">
        <v>366</v>
      </c>
      <c r="C41" s="6" t="s">
        <v>5</v>
      </c>
      <c r="D41" s="9" t="s">
        <v>6</v>
      </c>
      <c r="E41" s="21"/>
      <c r="F41" s="19"/>
      <c r="G41" s="72"/>
      <c r="H41" s="19"/>
      <c r="I41" s="19"/>
      <c r="J41" s="73"/>
      <c r="K41" s="21"/>
      <c r="L41" s="19"/>
      <c r="M41" s="72"/>
      <c r="N41" s="19"/>
      <c r="O41" s="19"/>
      <c r="P41" s="73"/>
      <c r="Q41" s="21"/>
      <c r="R41" s="19"/>
      <c r="S41" s="72"/>
      <c r="T41" s="22">
        <v>2</v>
      </c>
      <c r="U41" s="19">
        <v>1</v>
      </c>
      <c r="V41" s="73">
        <v>4</v>
      </c>
      <c r="W41" s="329"/>
      <c r="X41" s="141">
        <v>4</v>
      </c>
      <c r="Y41" s="351" t="s">
        <v>343</v>
      </c>
      <c r="Z41" s="352" t="s">
        <v>286</v>
      </c>
      <c r="AA41" s="80"/>
      <c r="AB41" s="352"/>
    </row>
    <row r="42" spans="1:28" ht="12.75">
      <c r="A42" s="319" t="s">
        <v>153</v>
      </c>
      <c r="B42" s="334" t="s">
        <v>217</v>
      </c>
      <c r="C42" s="6" t="s">
        <v>5</v>
      </c>
      <c r="D42" s="9" t="s">
        <v>218</v>
      </c>
      <c r="E42" s="21"/>
      <c r="F42" s="19"/>
      <c r="G42" s="72"/>
      <c r="H42" s="19"/>
      <c r="I42" s="19"/>
      <c r="J42" s="73"/>
      <c r="K42" s="21"/>
      <c r="L42" s="19"/>
      <c r="M42" s="72"/>
      <c r="N42" s="19"/>
      <c r="O42" s="19"/>
      <c r="P42" s="73"/>
      <c r="Q42" s="21"/>
      <c r="R42" s="19"/>
      <c r="S42" s="72"/>
      <c r="T42" s="22">
        <v>2</v>
      </c>
      <c r="U42" s="19">
        <v>2</v>
      </c>
      <c r="V42" s="217">
        <v>5</v>
      </c>
      <c r="W42" s="329"/>
      <c r="X42" s="141"/>
      <c r="Y42" s="339" t="s">
        <v>52</v>
      </c>
      <c r="Z42" s="186" t="s">
        <v>72</v>
      </c>
      <c r="AA42" s="344"/>
      <c r="AB42" s="186"/>
    </row>
    <row r="43" spans="1:28" ht="39" thickBot="1">
      <c r="A43" s="320" t="s">
        <v>154</v>
      </c>
      <c r="B43" s="336" t="s">
        <v>54</v>
      </c>
      <c r="C43" s="27" t="s">
        <v>5</v>
      </c>
      <c r="D43" s="26" t="s">
        <v>6</v>
      </c>
      <c r="E43" s="76"/>
      <c r="F43" s="77"/>
      <c r="G43" s="78"/>
      <c r="H43" s="77"/>
      <c r="I43" s="77"/>
      <c r="J43" s="79"/>
      <c r="K43" s="76"/>
      <c r="L43" s="77"/>
      <c r="M43" s="78"/>
      <c r="N43" s="77"/>
      <c r="O43" s="77"/>
      <c r="P43" s="79"/>
      <c r="Q43" s="76"/>
      <c r="R43" s="77"/>
      <c r="S43" s="78"/>
      <c r="T43" s="31">
        <v>2</v>
      </c>
      <c r="U43" s="77">
        <v>0</v>
      </c>
      <c r="V43" s="79">
        <v>3</v>
      </c>
      <c r="W43" s="331"/>
      <c r="X43" s="165"/>
      <c r="Y43" s="355" t="s">
        <v>25</v>
      </c>
      <c r="Z43" s="356" t="s">
        <v>71</v>
      </c>
      <c r="AA43" s="345"/>
      <c r="AB43" s="428" t="s">
        <v>50</v>
      </c>
    </row>
    <row r="44" spans="1:28" ht="13.5" thickBot="1">
      <c r="A44" s="89"/>
      <c r="B44" s="90"/>
      <c r="C44" s="91"/>
      <c r="D44" s="91"/>
      <c r="E44" s="92"/>
      <c r="F44" s="91"/>
      <c r="G44" s="93"/>
      <c r="H44" s="91"/>
      <c r="I44" s="91"/>
      <c r="J44" s="93"/>
      <c r="K44" s="92"/>
      <c r="L44" s="91"/>
      <c r="M44" s="93"/>
      <c r="N44" s="91"/>
      <c r="O44" s="91"/>
      <c r="P44" s="93"/>
      <c r="Q44" s="92"/>
      <c r="R44" s="91"/>
      <c r="S44" s="93"/>
      <c r="T44" s="91"/>
      <c r="U44" s="91"/>
      <c r="V44" s="94"/>
      <c r="W44" s="364"/>
      <c r="X44" s="364"/>
      <c r="Y44" s="585"/>
      <c r="Z44" s="239"/>
      <c r="AA44" s="239"/>
      <c r="AB44" s="432"/>
    </row>
    <row r="45" spans="1:28" ht="24" thickBot="1">
      <c r="A45" s="1087" t="s">
        <v>290</v>
      </c>
      <c r="B45" s="1107"/>
      <c r="C45" s="96"/>
      <c r="D45" s="97"/>
      <c r="E45" s="96"/>
      <c r="F45" s="98"/>
      <c r="G45" s="98">
        <f>SUM(G47+G53)</f>
        <v>3</v>
      </c>
      <c r="H45" s="98"/>
      <c r="I45" s="98"/>
      <c r="J45" s="97">
        <v>4</v>
      </c>
      <c r="K45" s="96"/>
      <c r="L45" s="98"/>
      <c r="M45" s="98">
        <f>SUM(M47+M53)</f>
        <v>6</v>
      </c>
      <c r="N45" s="98"/>
      <c r="O45" s="98"/>
      <c r="P45" s="97">
        <v>9</v>
      </c>
      <c r="Q45" s="96"/>
      <c r="R45" s="98"/>
      <c r="S45" s="98">
        <v>12</v>
      </c>
      <c r="T45" s="98"/>
      <c r="U45" s="98"/>
      <c r="V45" s="99">
        <v>7</v>
      </c>
      <c r="W45" s="100"/>
      <c r="X45" s="166">
        <f>SUM(G45:V45)</f>
        <v>41</v>
      </c>
      <c r="Y45" s="586"/>
      <c r="Z45" s="240"/>
      <c r="AA45" s="399"/>
      <c r="AB45" s="240"/>
    </row>
    <row r="46" spans="1:28" ht="16.5" thickBot="1">
      <c r="A46" s="1154" t="s">
        <v>291</v>
      </c>
      <c r="B46" s="1107"/>
      <c r="C46" s="46"/>
      <c r="D46" s="47"/>
      <c r="E46" s="46"/>
      <c r="F46" s="48"/>
      <c r="G46" s="48">
        <v>3</v>
      </c>
      <c r="H46" s="48"/>
      <c r="I46" s="48"/>
      <c r="J46" s="47"/>
      <c r="K46" s="46"/>
      <c r="L46" s="48"/>
      <c r="M46" s="48">
        <v>6</v>
      </c>
      <c r="N46" s="48"/>
      <c r="O46" s="48"/>
      <c r="P46" s="47">
        <v>3</v>
      </c>
      <c r="Q46" s="46"/>
      <c r="R46" s="48"/>
      <c r="S46" s="48">
        <v>3</v>
      </c>
      <c r="T46" s="48"/>
      <c r="U46" s="48"/>
      <c r="V46" s="49">
        <v>3</v>
      </c>
      <c r="W46" s="50"/>
      <c r="X46" s="51">
        <f>SUM(F46:V46)</f>
        <v>18</v>
      </c>
      <c r="Y46" s="587"/>
      <c r="Z46" s="52"/>
      <c r="AA46" s="396"/>
      <c r="AB46" s="52"/>
    </row>
    <row r="47" spans="1:28" ht="16.5" thickBot="1">
      <c r="A47" s="1089" t="s">
        <v>292</v>
      </c>
      <c r="B47" s="1107"/>
      <c r="C47" s="102"/>
      <c r="D47" s="103"/>
      <c r="E47" s="104"/>
      <c r="F47" s="105"/>
      <c r="G47" s="105"/>
      <c r="H47" s="105"/>
      <c r="I47" s="105"/>
      <c r="J47" s="106"/>
      <c r="K47" s="488"/>
      <c r="L47" s="488"/>
      <c r="M47" s="489">
        <v>3</v>
      </c>
      <c r="N47" s="105"/>
      <c r="O47" s="105"/>
      <c r="P47" s="106">
        <v>3</v>
      </c>
      <c r="Q47" s="296"/>
      <c r="R47" s="201"/>
      <c r="S47" s="201">
        <v>0</v>
      </c>
      <c r="T47" s="105"/>
      <c r="U47" s="105"/>
      <c r="V47" s="108">
        <v>3</v>
      </c>
      <c r="W47" s="109"/>
      <c r="X47" s="110">
        <f>SUM(G47:V47)</f>
        <v>9</v>
      </c>
      <c r="Y47" s="384"/>
      <c r="Z47" s="241"/>
      <c r="AA47" s="400"/>
      <c r="AB47" s="241"/>
    </row>
    <row r="48" spans="1:28" ht="25.5">
      <c r="A48" s="112" t="s">
        <v>102</v>
      </c>
      <c r="B48" s="179" t="s">
        <v>206</v>
      </c>
      <c r="C48" s="113" t="s">
        <v>84</v>
      </c>
      <c r="D48" s="114" t="s">
        <v>6</v>
      </c>
      <c r="E48" s="113"/>
      <c r="F48" s="115"/>
      <c r="G48" s="116"/>
      <c r="H48" s="115"/>
      <c r="I48" s="115"/>
      <c r="J48" s="117"/>
      <c r="K48" s="490">
        <v>1</v>
      </c>
      <c r="L48" s="490">
        <v>1</v>
      </c>
      <c r="M48" s="491">
        <v>3</v>
      </c>
      <c r="N48" s="115">
        <v>1</v>
      </c>
      <c r="O48" s="115">
        <v>1</v>
      </c>
      <c r="P48" s="118">
        <v>3</v>
      </c>
      <c r="Q48" s="297">
        <v>0</v>
      </c>
      <c r="R48" s="298">
        <v>0</v>
      </c>
      <c r="S48" s="299">
        <v>0</v>
      </c>
      <c r="T48" s="115">
        <v>1</v>
      </c>
      <c r="U48" s="115">
        <v>1</v>
      </c>
      <c r="V48" s="118">
        <v>3</v>
      </c>
      <c r="W48" s="119"/>
      <c r="X48" s="120"/>
      <c r="Y48" s="351" t="s">
        <v>15</v>
      </c>
      <c r="Z48" s="381" t="s">
        <v>191</v>
      </c>
      <c r="AA48" s="17"/>
      <c r="AB48" s="381"/>
    </row>
    <row r="49" spans="1:28" ht="12.75">
      <c r="A49" s="18" t="s">
        <v>171</v>
      </c>
      <c r="B49" s="178" t="s">
        <v>211</v>
      </c>
      <c r="C49" s="21" t="s">
        <v>84</v>
      </c>
      <c r="D49" s="30" t="s">
        <v>6</v>
      </c>
      <c r="E49" s="21"/>
      <c r="F49" s="19"/>
      <c r="G49" s="72"/>
      <c r="H49" s="19"/>
      <c r="I49" s="19"/>
      <c r="J49" s="140"/>
      <c r="K49" s="492">
        <v>1</v>
      </c>
      <c r="L49" s="492">
        <v>2</v>
      </c>
      <c r="M49" s="493">
        <v>3</v>
      </c>
      <c r="N49" s="19">
        <v>1</v>
      </c>
      <c r="O49" s="19">
        <v>2</v>
      </c>
      <c r="P49" s="73">
        <v>3</v>
      </c>
      <c r="Q49" s="297">
        <v>0</v>
      </c>
      <c r="R49" s="298">
        <v>0</v>
      </c>
      <c r="S49" s="299">
        <v>0</v>
      </c>
      <c r="T49" s="19">
        <v>1</v>
      </c>
      <c r="U49" s="19">
        <v>2</v>
      </c>
      <c r="V49" s="73">
        <v>3</v>
      </c>
      <c r="W49" s="122"/>
      <c r="X49" s="141"/>
      <c r="Y49" s="351" t="s">
        <v>126</v>
      </c>
      <c r="Z49" s="381" t="s">
        <v>69</v>
      </c>
      <c r="AA49" s="17"/>
      <c r="AB49" s="381"/>
    </row>
    <row r="50" spans="1:28" ht="12.75">
      <c r="A50" s="18" t="s">
        <v>101</v>
      </c>
      <c r="B50" s="178" t="s">
        <v>293</v>
      </c>
      <c r="C50" s="21" t="s">
        <v>84</v>
      </c>
      <c r="D50" s="30" t="s">
        <v>6</v>
      </c>
      <c r="E50" s="21"/>
      <c r="F50" s="19"/>
      <c r="G50" s="72"/>
      <c r="H50" s="19"/>
      <c r="I50" s="19"/>
      <c r="J50" s="140"/>
      <c r="K50" s="492">
        <v>2</v>
      </c>
      <c r="L50" s="492">
        <v>0</v>
      </c>
      <c r="M50" s="493">
        <v>3</v>
      </c>
      <c r="N50" s="19">
        <v>2</v>
      </c>
      <c r="O50" s="19">
        <v>0</v>
      </c>
      <c r="P50" s="73">
        <v>3</v>
      </c>
      <c r="Q50" s="297">
        <v>0</v>
      </c>
      <c r="R50" s="298">
        <v>0</v>
      </c>
      <c r="S50" s="299">
        <v>0</v>
      </c>
      <c r="T50" s="19">
        <v>2</v>
      </c>
      <c r="U50" s="19">
        <v>0</v>
      </c>
      <c r="V50" s="73">
        <v>3</v>
      </c>
      <c r="W50" s="122"/>
      <c r="X50" s="141"/>
      <c r="Y50" s="351" t="s">
        <v>243</v>
      </c>
      <c r="Z50" s="381" t="s">
        <v>80</v>
      </c>
      <c r="AA50" s="17"/>
      <c r="AB50" s="381"/>
    </row>
    <row r="51" spans="1:28" ht="12.75">
      <c r="A51" s="18" t="s">
        <v>294</v>
      </c>
      <c r="B51" s="121" t="s">
        <v>295</v>
      </c>
      <c r="C51" s="21" t="s">
        <v>84</v>
      </c>
      <c r="D51" s="30" t="s">
        <v>8</v>
      </c>
      <c r="E51" s="21"/>
      <c r="F51" s="19"/>
      <c r="G51" s="72"/>
      <c r="H51" s="19"/>
      <c r="I51" s="19"/>
      <c r="J51" s="140"/>
      <c r="K51" s="492">
        <v>2</v>
      </c>
      <c r="L51" s="492">
        <v>1</v>
      </c>
      <c r="M51" s="493">
        <v>3</v>
      </c>
      <c r="N51" s="19">
        <v>2</v>
      </c>
      <c r="O51" s="19">
        <v>1</v>
      </c>
      <c r="P51" s="73">
        <v>3</v>
      </c>
      <c r="Q51" s="297">
        <v>0</v>
      </c>
      <c r="R51" s="298">
        <v>0</v>
      </c>
      <c r="S51" s="299">
        <v>0</v>
      </c>
      <c r="T51" s="19">
        <v>2</v>
      </c>
      <c r="U51" s="19">
        <v>1</v>
      </c>
      <c r="V51" s="73">
        <v>3</v>
      </c>
      <c r="W51" s="122"/>
      <c r="X51" s="141"/>
      <c r="Y51" s="382" t="s">
        <v>296</v>
      </c>
      <c r="Z51" s="383" t="s">
        <v>297</v>
      </c>
      <c r="AA51" s="127"/>
      <c r="AB51" s="383"/>
    </row>
    <row r="52" spans="1:28" ht="13.5" thickBot="1">
      <c r="A52" s="283" t="s">
        <v>117</v>
      </c>
      <c r="B52" s="284" t="s">
        <v>298</v>
      </c>
      <c r="C52" s="285" t="s">
        <v>84</v>
      </c>
      <c r="D52" s="286" t="s">
        <v>6</v>
      </c>
      <c r="E52" s="287"/>
      <c r="F52" s="288"/>
      <c r="G52" s="289"/>
      <c r="H52" s="288"/>
      <c r="I52" s="288"/>
      <c r="J52" s="290"/>
      <c r="K52" s="494">
        <v>2</v>
      </c>
      <c r="L52" s="494">
        <v>0</v>
      </c>
      <c r="M52" s="495">
        <v>3</v>
      </c>
      <c r="N52" s="288">
        <v>2</v>
      </c>
      <c r="O52" s="288">
        <v>0</v>
      </c>
      <c r="P52" s="291">
        <v>3</v>
      </c>
      <c r="Q52" s="297">
        <v>0</v>
      </c>
      <c r="R52" s="298">
        <v>0</v>
      </c>
      <c r="S52" s="299">
        <v>0</v>
      </c>
      <c r="T52" s="288">
        <v>2</v>
      </c>
      <c r="U52" s="288">
        <v>0</v>
      </c>
      <c r="V52" s="291">
        <v>3</v>
      </c>
      <c r="W52" s="292"/>
      <c r="X52" s="293"/>
      <c r="Y52" s="294" t="s">
        <v>28</v>
      </c>
      <c r="Z52" s="295" t="s">
        <v>41</v>
      </c>
      <c r="AA52" s="401"/>
      <c r="AB52" s="295"/>
    </row>
    <row r="53" spans="1:28" ht="16.5" thickBot="1">
      <c r="A53" s="1089" t="s">
        <v>299</v>
      </c>
      <c r="B53" s="1107"/>
      <c r="C53" s="124"/>
      <c r="D53" s="125"/>
      <c r="E53" s="107"/>
      <c r="F53" s="105"/>
      <c r="G53" s="105">
        <v>3</v>
      </c>
      <c r="H53" s="105"/>
      <c r="I53" s="105"/>
      <c r="J53" s="106"/>
      <c r="K53" s="496"/>
      <c r="L53" s="488"/>
      <c r="M53" s="488">
        <v>3</v>
      </c>
      <c r="N53" s="105"/>
      <c r="O53" s="105"/>
      <c r="P53" s="106"/>
      <c r="Q53" s="107"/>
      <c r="R53" s="105"/>
      <c r="S53" s="105">
        <v>3</v>
      </c>
      <c r="T53" s="105"/>
      <c r="U53" s="105"/>
      <c r="V53" s="108"/>
      <c r="W53" s="109"/>
      <c r="X53" s="110">
        <v>9</v>
      </c>
      <c r="Y53" s="384"/>
      <c r="Z53" s="241"/>
      <c r="AA53" s="400"/>
      <c r="AB53" s="241"/>
    </row>
    <row r="54" spans="1:28" ht="12.75">
      <c r="A54" s="112" t="s">
        <v>100</v>
      </c>
      <c r="B54" s="177" t="s">
        <v>300</v>
      </c>
      <c r="C54" s="113" t="s">
        <v>84</v>
      </c>
      <c r="D54" s="114" t="s">
        <v>6</v>
      </c>
      <c r="E54" s="113">
        <v>2</v>
      </c>
      <c r="F54" s="115">
        <v>0</v>
      </c>
      <c r="G54" s="116">
        <v>3</v>
      </c>
      <c r="H54" s="115"/>
      <c r="I54" s="115"/>
      <c r="J54" s="117"/>
      <c r="K54" s="113">
        <v>2</v>
      </c>
      <c r="L54" s="115">
        <v>0</v>
      </c>
      <c r="M54" s="116">
        <v>3</v>
      </c>
      <c r="N54" s="115"/>
      <c r="O54" s="115"/>
      <c r="P54" s="117"/>
      <c r="Q54" s="113">
        <v>2</v>
      </c>
      <c r="R54" s="115">
        <v>0</v>
      </c>
      <c r="S54" s="116">
        <v>3</v>
      </c>
      <c r="T54" s="115"/>
      <c r="U54" s="115"/>
      <c r="V54" s="118"/>
      <c r="W54" s="119"/>
      <c r="X54" s="120"/>
      <c r="Y54" s="385" t="s">
        <v>14</v>
      </c>
      <c r="Z54" s="386" t="s">
        <v>79</v>
      </c>
      <c r="AA54" s="242"/>
      <c r="AB54" s="386"/>
    </row>
    <row r="55" spans="1:28" ht="25.5">
      <c r="A55" s="18" t="s">
        <v>112</v>
      </c>
      <c r="B55" s="182" t="s">
        <v>209</v>
      </c>
      <c r="C55" s="21" t="s">
        <v>84</v>
      </c>
      <c r="D55" s="30" t="s">
        <v>6</v>
      </c>
      <c r="E55" s="21">
        <v>2</v>
      </c>
      <c r="F55" s="19">
        <v>0</v>
      </c>
      <c r="G55" s="72">
        <v>3</v>
      </c>
      <c r="H55" s="19"/>
      <c r="I55" s="19"/>
      <c r="J55" s="140"/>
      <c r="K55" s="21">
        <v>2</v>
      </c>
      <c r="L55" s="19">
        <v>0</v>
      </c>
      <c r="M55" s="72">
        <v>3</v>
      </c>
      <c r="N55" s="19"/>
      <c r="O55" s="19"/>
      <c r="P55" s="140"/>
      <c r="Q55" s="21">
        <v>2</v>
      </c>
      <c r="R55" s="19">
        <v>0</v>
      </c>
      <c r="S55" s="72">
        <v>3</v>
      </c>
      <c r="T55" s="19"/>
      <c r="U55" s="19"/>
      <c r="V55" s="73"/>
      <c r="W55" s="122"/>
      <c r="X55" s="141"/>
      <c r="Y55" s="351" t="s">
        <v>22</v>
      </c>
      <c r="Z55" s="383" t="s">
        <v>301</v>
      </c>
      <c r="AA55" s="127"/>
      <c r="AB55" s="383"/>
    </row>
    <row r="56" spans="1:28" ht="12.75">
      <c r="A56" s="18" t="s">
        <v>107</v>
      </c>
      <c r="B56" s="182" t="s">
        <v>207</v>
      </c>
      <c r="C56" s="21" t="s">
        <v>84</v>
      </c>
      <c r="D56" s="30" t="s">
        <v>6</v>
      </c>
      <c r="E56" s="21">
        <v>1</v>
      </c>
      <c r="F56" s="19">
        <v>1</v>
      </c>
      <c r="G56" s="72">
        <v>3</v>
      </c>
      <c r="H56" s="19"/>
      <c r="I56" s="19"/>
      <c r="J56" s="140"/>
      <c r="K56" s="21">
        <v>1</v>
      </c>
      <c r="L56" s="19">
        <v>1</v>
      </c>
      <c r="M56" s="72">
        <v>3</v>
      </c>
      <c r="N56" s="19"/>
      <c r="O56" s="19"/>
      <c r="P56" s="140"/>
      <c r="Q56" s="21">
        <v>1</v>
      </c>
      <c r="R56" s="19">
        <v>1</v>
      </c>
      <c r="S56" s="72">
        <v>3</v>
      </c>
      <c r="T56" s="19"/>
      <c r="U56" s="19"/>
      <c r="V56" s="73"/>
      <c r="W56" s="122"/>
      <c r="X56" s="141"/>
      <c r="Y56" s="351" t="s">
        <v>20</v>
      </c>
      <c r="Z56" s="383" t="s">
        <v>34</v>
      </c>
      <c r="AA56" s="127"/>
      <c r="AB56" s="383"/>
    </row>
    <row r="57" spans="1:28" ht="12.75">
      <c r="A57" s="128" t="s">
        <v>110</v>
      </c>
      <c r="B57" s="181" t="s">
        <v>208</v>
      </c>
      <c r="C57" s="129" t="s">
        <v>84</v>
      </c>
      <c r="D57" s="130" t="s">
        <v>6</v>
      </c>
      <c r="E57" s="129">
        <v>2</v>
      </c>
      <c r="F57" s="131">
        <v>0</v>
      </c>
      <c r="G57" s="132">
        <v>3</v>
      </c>
      <c r="H57" s="19"/>
      <c r="I57" s="19"/>
      <c r="J57" s="140"/>
      <c r="K57" s="129">
        <v>2</v>
      </c>
      <c r="L57" s="131">
        <v>0</v>
      </c>
      <c r="M57" s="132">
        <v>3</v>
      </c>
      <c r="N57" s="19"/>
      <c r="O57" s="19"/>
      <c r="P57" s="140"/>
      <c r="Q57" s="129">
        <v>2</v>
      </c>
      <c r="R57" s="131">
        <v>0</v>
      </c>
      <c r="S57" s="132">
        <v>3</v>
      </c>
      <c r="T57" s="19"/>
      <c r="U57" s="19"/>
      <c r="V57" s="73"/>
      <c r="W57" s="122"/>
      <c r="X57" s="141"/>
      <c r="Y57" s="351" t="s">
        <v>18</v>
      </c>
      <c r="Z57" s="383" t="s">
        <v>34</v>
      </c>
      <c r="AA57" s="127"/>
      <c r="AB57" s="383"/>
    </row>
    <row r="58" spans="1:28" ht="25.5">
      <c r="A58" s="128" t="s">
        <v>111</v>
      </c>
      <c r="B58" s="181" t="s">
        <v>47</v>
      </c>
      <c r="C58" s="129" t="s">
        <v>84</v>
      </c>
      <c r="D58" s="130" t="s">
        <v>6</v>
      </c>
      <c r="E58" s="129">
        <v>1</v>
      </c>
      <c r="F58" s="131">
        <v>1</v>
      </c>
      <c r="G58" s="132">
        <v>3</v>
      </c>
      <c r="H58" s="19"/>
      <c r="I58" s="19"/>
      <c r="J58" s="140"/>
      <c r="K58" s="129">
        <v>1</v>
      </c>
      <c r="L58" s="131">
        <v>1</v>
      </c>
      <c r="M58" s="132">
        <v>3</v>
      </c>
      <c r="N58" s="19"/>
      <c r="O58" s="19"/>
      <c r="P58" s="140"/>
      <c r="Q58" s="129">
        <v>1</v>
      </c>
      <c r="R58" s="131">
        <v>1</v>
      </c>
      <c r="S58" s="132">
        <v>3</v>
      </c>
      <c r="T58" s="19"/>
      <c r="U58" s="19"/>
      <c r="V58" s="73"/>
      <c r="W58" s="122"/>
      <c r="X58" s="141"/>
      <c r="Y58" s="351" t="s">
        <v>19</v>
      </c>
      <c r="Z58" s="383" t="s">
        <v>301</v>
      </c>
      <c r="AA58" s="127"/>
      <c r="AB58" s="383"/>
    </row>
    <row r="59" spans="1:28" ht="13.5" thickBot="1">
      <c r="A59" s="128" t="s">
        <v>121</v>
      </c>
      <c r="B59" s="181" t="s">
        <v>39</v>
      </c>
      <c r="C59" s="129" t="s">
        <v>84</v>
      </c>
      <c r="D59" s="130" t="s">
        <v>6</v>
      </c>
      <c r="E59" s="129">
        <v>2</v>
      </c>
      <c r="F59" s="131">
        <v>0</v>
      </c>
      <c r="G59" s="132">
        <v>3</v>
      </c>
      <c r="H59" s="19"/>
      <c r="I59" s="19"/>
      <c r="J59" s="140"/>
      <c r="K59" s="129">
        <v>2</v>
      </c>
      <c r="L59" s="131">
        <v>0</v>
      </c>
      <c r="M59" s="132">
        <v>3</v>
      </c>
      <c r="N59" s="19"/>
      <c r="O59" s="19"/>
      <c r="P59" s="140"/>
      <c r="Q59" s="129">
        <v>2</v>
      </c>
      <c r="R59" s="131">
        <v>0</v>
      </c>
      <c r="S59" s="132">
        <v>3</v>
      </c>
      <c r="T59" s="19"/>
      <c r="U59" s="19"/>
      <c r="V59" s="73"/>
      <c r="W59" s="122"/>
      <c r="X59" s="141"/>
      <c r="Y59" s="351" t="s">
        <v>21</v>
      </c>
      <c r="Z59" s="383" t="s">
        <v>34</v>
      </c>
      <c r="AA59" s="127"/>
      <c r="AB59" s="383"/>
    </row>
    <row r="60" spans="1:28" ht="16.5" thickBot="1">
      <c r="A60" s="1124" t="s">
        <v>348</v>
      </c>
      <c r="B60" s="1125"/>
      <c r="C60" s="365"/>
      <c r="D60" s="366"/>
      <c r="E60" s="367"/>
      <c r="F60" s="368"/>
      <c r="G60" s="368">
        <v>0</v>
      </c>
      <c r="H60" s="368"/>
      <c r="I60" s="368"/>
      <c r="J60" s="369">
        <v>4</v>
      </c>
      <c r="K60" s="370"/>
      <c r="L60" s="371"/>
      <c r="M60" s="371">
        <v>0</v>
      </c>
      <c r="N60" s="371"/>
      <c r="O60" s="371"/>
      <c r="P60" s="372">
        <v>6</v>
      </c>
      <c r="Q60" s="370"/>
      <c r="R60" s="371"/>
      <c r="S60" s="371">
        <v>6</v>
      </c>
      <c r="T60" s="371"/>
      <c r="U60" s="371"/>
      <c r="V60" s="373">
        <v>4</v>
      </c>
      <c r="W60" s="374"/>
      <c r="X60" s="375">
        <f>SUM(E60:V60)</f>
        <v>20</v>
      </c>
      <c r="Y60" s="581"/>
      <c r="Z60" s="377"/>
      <c r="AA60" s="395"/>
      <c r="AB60" s="377"/>
    </row>
    <row r="61" spans="1:28" ht="16.5" thickBot="1">
      <c r="A61" s="1151" t="s">
        <v>302</v>
      </c>
      <c r="B61" s="1107"/>
      <c r="C61" s="81"/>
      <c r="D61" s="82"/>
      <c r="E61" s="83"/>
      <c r="F61" s="84"/>
      <c r="G61" s="84">
        <f>G62</f>
        <v>0</v>
      </c>
      <c r="H61" s="84"/>
      <c r="I61" s="84"/>
      <c r="J61" s="84">
        <f>J62</f>
        <v>0</v>
      </c>
      <c r="K61" s="83"/>
      <c r="L61" s="84"/>
      <c r="M61" s="84">
        <f>M62</f>
        <v>0</v>
      </c>
      <c r="N61" s="84"/>
      <c r="O61" s="84"/>
      <c r="P61" s="84">
        <f>P62</f>
        <v>0</v>
      </c>
      <c r="Q61" s="83"/>
      <c r="R61" s="84"/>
      <c r="S61" s="84">
        <f>S62</f>
        <v>13</v>
      </c>
      <c r="T61" s="84"/>
      <c r="U61" s="84"/>
      <c r="V61" s="84">
        <f>V62</f>
        <v>11</v>
      </c>
      <c r="W61" s="133"/>
      <c r="X61" s="85">
        <f>SUM(G61:V61)</f>
        <v>24</v>
      </c>
      <c r="Y61" s="588"/>
      <c r="Z61" s="86"/>
      <c r="AA61" s="402"/>
      <c r="AB61" s="86"/>
    </row>
    <row r="62" spans="1:28" ht="30" customHeight="1" thickBot="1">
      <c r="A62" s="1193" t="s">
        <v>361</v>
      </c>
      <c r="B62" s="1153"/>
      <c r="C62" s="589"/>
      <c r="D62" s="590"/>
      <c r="E62" s="308"/>
      <c r="F62" s="309"/>
      <c r="G62" s="309">
        <f>SUM(G63:G69)</f>
        <v>0</v>
      </c>
      <c r="H62" s="309"/>
      <c r="I62" s="309"/>
      <c r="J62" s="521">
        <f>SUM(J64:J69)</f>
        <v>0</v>
      </c>
      <c r="K62" s="308"/>
      <c r="L62" s="309"/>
      <c r="M62" s="309">
        <f>SUM(M63:M69)</f>
        <v>0</v>
      </c>
      <c r="N62" s="309"/>
      <c r="O62" s="309"/>
      <c r="P62" s="521">
        <f>SUM(P65:P69)</f>
        <v>0</v>
      </c>
      <c r="Q62" s="308"/>
      <c r="R62" s="309"/>
      <c r="S62" s="309">
        <f>S71+S63</f>
        <v>13</v>
      </c>
      <c r="T62" s="309"/>
      <c r="U62" s="309"/>
      <c r="V62" s="309">
        <f>+V63</f>
        <v>11</v>
      </c>
      <c r="W62" s="671"/>
      <c r="X62" s="517">
        <f>SUM(F62:W62)</f>
        <v>24</v>
      </c>
      <c r="Y62" s="591"/>
      <c r="Z62" s="380" t="s">
        <v>337</v>
      </c>
      <c r="AA62" s="403"/>
      <c r="AB62" s="380"/>
    </row>
    <row r="63" spans="1:28" ht="12.75" customHeight="1">
      <c r="A63" s="1194" t="s">
        <v>379</v>
      </c>
      <c r="B63" s="1195"/>
      <c r="C63" s="1196"/>
      <c r="D63" s="20"/>
      <c r="E63" s="21"/>
      <c r="F63" s="19"/>
      <c r="G63" s="19"/>
      <c r="H63" s="19"/>
      <c r="I63" s="19"/>
      <c r="J63" s="358"/>
      <c r="K63" s="21"/>
      <c r="L63" s="19"/>
      <c r="M63" s="19"/>
      <c r="N63" s="19"/>
      <c r="O63" s="19"/>
      <c r="P63" s="20"/>
      <c r="Q63" s="21"/>
      <c r="R63" s="19"/>
      <c r="S63" s="19">
        <f>SUM(S65:S69)</f>
        <v>10</v>
      </c>
      <c r="T63" s="19"/>
      <c r="U63" s="19"/>
      <c r="V63" s="19">
        <f>SUM(V65:V70)</f>
        <v>11</v>
      </c>
      <c r="W63" s="387"/>
      <c r="X63" s="378">
        <f>SUM(F63:W63)</f>
        <v>21</v>
      </c>
      <c r="Y63" s="338"/>
      <c r="Z63" s="68"/>
      <c r="AA63" s="347"/>
      <c r="AB63" s="68"/>
    </row>
    <row r="64" spans="1:28" ht="12.75">
      <c r="A64" s="423" t="s">
        <v>256</v>
      </c>
      <c r="B64" s="424" t="s">
        <v>347</v>
      </c>
      <c r="C64" s="389" t="s">
        <v>5</v>
      </c>
      <c r="D64" s="280" t="s">
        <v>8</v>
      </c>
      <c r="E64" s="259"/>
      <c r="F64" s="260"/>
      <c r="G64" s="260"/>
      <c r="H64" s="260"/>
      <c r="I64" s="260"/>
      <c r="J64" s="23"/>
      <c r="K64" s="259"/>
      <c r="L64" s="260"/>
      <c r="M64" s="260"/>
      <c r="N64" s="215">
        <v>0</v>
      </c>
      <c r="O64" s="215">
        <v>2</v>
      </c>
      <c r="P64" s="410">
        <v>0</v>
      </c>
      <c r="Q64" s="214">
        <v>0</v>
      </c>
      <c r="R64" s="215">
        <v>0</v>
      </c>
      <c r="S64" s="215">
        <v>0</v>
      </c>
      <c r="T64" s="260"/>
      <c r="U64" s="260"/>
      <c r="V64" s="23"/>
      <c r="W64" s="390"/>
      <c r="X64" s="390"/>
      <c r="Y64" s="391" t="s">
        <v>25</v>
      </c>
      <c r="Z64" s="392" t="s">
        <v>71</v>
      </c>
      <c r="AA64" s="17"/>
      <c r="AB64" s="392"/>
    </row>
    <row r="65" spans="1:28" ht="12.75">
      <c r="A65" s="420" t="s">
        <v>143</v>
      </c>
      <c r="B65" s="408" t="s">
        <v>55</v>
      </c>
      <c r="C65" s="379" t="s">
        <v>5</v>
      </c>
      <c r="D65" s="193" t="s">
        <v>6</v>
      </c>
      <c r="E65" s="21"/>
      <c r="F65" s="19"/>
      <c r="G65" s="361"/>
      <c r="H65" s="19"/>
      <c r="I65" s="19"/>
      <c r="J65" s="357"/>
      <c r="K65" s="21"/>
      <c r="L65" s="19"/>
      <c r="M65" s="361"/>
      <c r="N65" s="19"/>
      <c r="O65" s="19"/>
      <c r="P65" s="357"/>
      <c r="Q65" s="21">
        <v>2</v>
      </c>
      <c r="R65" s="19">
        <v>0</v>
      </c>
      <c r="S65" s="361">
        <v>3</v>
      </c>
      <c r="T65" s="19"/>
      <c r="U65" s="19"/>
      <c r="V65" s="357"/>
      <c r="W65" s="387"/>
      <c r="X65" s="363"/>
      <c r="Y65" s="339" t="s">
        <v>202</v>
      </c>
      <c r="Z65" s="341" t="s">
        <v>73</v>
      </c>
      <c r="AA65" s="194"/>
      <c r="AB65" s="341"/>
    </row>
    <row r="66" spans="1:28" ht="12.75">
      <c r="A66" s="421" t="s">
        <v>163</v>
      </c>
      <c r="B66" s="408" t="s">
        <v>57</v>
      </c>
      <c r="C66" s="196" t="s">
        <v>5</v>
      </c>
      <c r="D66" s="191" t="s">
        <v>6</v>
      </c>
      <c r="E66" s="21"/>
      <c r="F66" s="19"/>
      <c r="G66" s="361"/>
      <c r="H66" s="19"/>
      <c r="I66" s="19"/>
      <c r="J66" s="357"/>
      <c r="K66" s="21"/>
      <c r="L66" s="19"/>
      <c r="M66" s="361"/>
      <c r="N66" s="19"/>
      <c r="O66" s="19"/>
      <c r="P66" s="357"/>
      <c r="Q66" s="21">
        <v>2</v>
      </c>
      <c r="R66" s="19">
        <v>1</v>
      </c>
      <c r="S66" s="203">
        <v>4</v>
      </c>
      <c r="T66" s="19"/>
      <c r="U66" s="19"/>
      <c r="V66" s="357"/>
      <c r="W66" s="387"/>
      <c r="X66" s="363"/>
      <c r="Y66" s="349" t="s">
        <v>44</v>
      </c>
      <c r="Z66" s="388" t="s">
        <v>73</v>
      </c>
      <c r="AA66" s="192"/>
      <c r="AB66" s="388"/>
    </row>
    <row r="67" spans="1:28" ht="12.75">
      <c r="A67" s="420" t="s">
        <v>144</v>
      </c>
      <c r="B67" s="408" t="s">
        <v>56</v>
      </c>
      <c r="C67" s="379" t="s">
        <v>5</v>
      </c>
      <c r="D67" s="193" t="s">
        <v>8</v>
      </c>
      <c r="E67" s="21"/>
      <c r="F67" s="19"/>
      <c r="G67" s="361"/>
      <c r="H67" s="19"/>
      <c r="I67" s="19"/>
      <c r="J67" s="357"/>
      <c r="K67" s="21"/>
      <c r="L67" s="19"/>
      <c r="M67" s="361"/>
      <c r="N67" s="19"/>
      <c r="O67" s="19"/>
      <c r="P67" s="357"/>
      <c r="Q67" s="573">
        <v>0</v>
      </c>
      <c r="R67" s="574">
        <v>2</v>
      </c>
      <c r="S67" s="574">
        <v>3</v>
      </c>
      <c r="T67" s="19"/>
      <c r="U67" s="19"/>
      <c r="V67" s="357"/>
      <c r="W67" s="387"/>
      <c r="X67" s="363"/>
      <c r="Y67" s="339" t="s">
        <v>181</v>
      </c>
      <c r="Z67" s="341" t="s">
        <v>72</v>
      </c>
      <c r="AA67" s="194"/>
      <c r="AB67" s="341"/>
    </row>
    <row r="68" spans="1:28" ht="12.75">
      <c r="A68" s="421" t="s">
        <v>197</v>
      </c>
      <c r="B68" s="408" t="s">
        <v>189</v>
      </c>
      <c r="C68" s="196" t="s">
        <v>5</v>
      </c>
      <c r="D68" s="191" t="s">
        <v>199</v>
      </c>
      <c r="E68" s="21"/>
      <c r="F68" s="19"/>
      <c r="G68" s="361"/>
      <c r="H68" s="19"/>
      <c r="I68" s="19"/>
      <c r="J68" s="357"/>
      <c r="K68" s="21"/>
      <c r="L68" s="19"/>
      <c r="M68" s="361"/>
      <c r="N68" s="19"/>
      <c r="O68" s="19"/>
      <c r="P68" s="357"/>
      <c r="Q68" s="21"/>
      <c r="R68" s="19"/>
      <c r="S68" s="361"/>
      <c r="T68" s="19">
        <v>2</v>
      </c>
      <c r="U68" s="19">
        <v>0</v>
      </c>
      <c r="V68" s="357">
        <v>3</v>
      </c>
      <c r="W68" s="387"/>
      <c r="X68" s="363"/>
      <c r="Y68" s="349" t="s">
        <v>58</v>
      </c>
      <c r="Z68" s="388" t="s">
        <v>72</v>
      </c>
      <c r="AA68" s="192"/>
      <c r="AB68" s="388"/>
    </row>
    <row r="69" spans="1:28" ht="13.5" thickBot="1">
      <c r="A69" s="421" t="s">
        <v>198</v>
      </c>
      <c r="B69" s="408" t="s">
        <v>188</v>
      </c>
      <c r="C69" s="196" t="s">
        <v>5</v>
      </c>
      <c r="D69" s="191" t="s">
        <v>199</v>
      </c>
      <c r="E69" s="21"/>
      <c r="F69" s="19"/>
      <c r="G69" s="361"/>
      <c r="H69" s="19"/>
      <c r="I69" s="19"/>
      <c r="J69" s="357"/>
      <c r="K69" s="21"/>
      <c r="L69" s="19"/>
      <c r="M69" s="361"/>
      <c r="N69" s="19"/>
      <c r="O69" s="19"/>
      <c r="P69" s="357"/>
      <c r="Q69" s="21"/>
      <c r="R69" s="19"/>
      <c r="S69" s="361"/>
      <c r="T69" s="574">
        <v>2</v>
      </c>
      <c r="U69" s="574">
        <v>2</v>
      </c>
      <c r="V69" s="575">
        <v>5</v>
      </c>
      <c r="W69" s="387"/>
      <c r="X69" s="363"/>
      <c r="Y69" s="349" t="s">
        <v>182</v>
      </c>
      <c r="Z69" s="388" t="s">
        <v>72</v>
      </c>
      <c r="AA69" s="333"/>
      <c r="AB69" s="393"/>
    </row>
    <row r="70" spans="1:28" ht="13.5" thickBot="1">
      <c r="A70" s="537" t="s">
        <v>370</v>
      </c>
      <c r="B70" s="672" t="s">
        <v>372</v>
      </c>
      <c r="C70" s="539" t="s">
        <v>5</v>
      </c>
      <c r="D70" s="540" t="s">
        <v>8</v>
      </c>
      <c r="E70" s="76"/>
      <c r="F70" s="77"/>
      <c r="G70" s="78"/>
      <c r="H70" s="77"/>
      <c r="I70" s="77"/>
      <c r="J70" s="163"/>
      <c r="K70" s="76"/>
      <c r="L70" s="77"/>
      <c r="M70" s="78"/>
      <c r="N70" s="77"/>
      <c r="O70" s="77"/>
      <c r="P70" s="163"/>
      <c r="Q70" s="541">
        <v>0</v>
      </c>
      <c r="R70" s="541">
        <v>2</v>
      </c>
      <c r="S70" s="570" t="s">
        <v>371</v>
      </c>
      <c r="T70" s="541">
        <v>0</v>
      </c>
      <c r="U70" s="541">
        <v>2</v>
      </c>
      <c r="V70" s="570">
        <v>3</v>
      </c>
      <c r="W70" s="542"/>
      <c r="X70" s="165"/>
      <c r="Y70" s="543" t="s">
        <v>25</v>
      </c>
      <c r="Z70" s="673" t="s">
        <v>71</v>
      </c>
      <c r="AA70" s="486"/>
      <c r="AB70" s="564"/>
    </row>
    <row r="71" spans="1:28" ht="15.75">
      <c r="A71" s="1162" t="s">
        <v>373</v>
      </c>
      <c r="B71" s="1163"/>
      <c r="C71" s="263"/>
      <c r="D71" s="252"/>
      <c r="E71" s="253"/>
      <c r="F71" s="254"/>
      <c r="G71" s="255"/>
      <c r="H71" s="254"/>
      <c r="I71" s="254"/>
      <c r="J71" s="453"/>
      <c r="K71" s="256"/>
      <c r="L71" s="254"/>
      <c r="M71" s="254"/>
      <c r="N71" s="254"/>
      <c r="O71" s="254"/>
      <c r="P71" s="453"/>
      <c r="Q71" s="256"/>
      <c r="R71" s="254"/>
      <c r="S71" s="572">
        <v>3</v>
      </c>
      <c r="T71" s="254"/>
      <c r="U71" s="254"/>
      <c r="V71" s="572" t="s">
        <v>371</v>
      </c>
      <c r="W71" s="257"/>
      <c r="X71" s="536">
        <f>SUM(F71:W71)</f>
        <v>3</v>
      </c>
      <c r="Y71" s="592"/>
      <c r="Z71" s="264"/>
      <c r="AA71" s="404"/>
      <c r="AB71" s="264"/>
    </row>
    <row r="72" spans="1:28" ht="25.5">
      <c r="A72" s="185" t="s">
        <v>145</v>
      </c>
      <c r="B72" s="218" t="s">
        <v>59</v>
      </c>
      <c r="C72" s="509" t="s">
        <v>84</v>
      </c>
      <c r="D72" s="191" t="s">
        <v>6</v>
      </c>
      <c r="E72" s="21"/>
      <c r="F72" s="19"/>
      <c r="G72" s="72"/>
      <c r="H72" s="19"/>
      <c r="I72" s="19"/>
      <c r="J72" s="140"/>
      <c r="K72" s="21"/>
      <c r="L72" s="19"/>
      <c r="M72" s="72"/>
      <c r="N72" s="19"/>
      <c r="O72" s="19"/>
      <c r="P72" s="140"/>
      <c r="Q72" s="21">
        <v>2</v>
      </c>
      <c r="R72" s="19">
        <v>0</v>
      </c>
      <c r="S72" s="140">
        <v>3</v>
      </c>
      <c r="T72" s="19"/>
      <c r="U72" s="19"/>
      <c r="V72" s="73"/>
      <c r="W72" s="122"/>
      <c r="X72" s="141"/>
      <c r="Y72" s="221" t="s">
        <v>30</v>
      </c>
      <c r="Z72" s="192" t="s">
        <v>75</v>
      </c>
      <c r="AA72" s="192"/>
      <c r="AB72" s="431" t="s">
        <v>355</v>
      </c>
    </row>
    <row r="73" spans="1:28" ht="38.25">
      <c r="A73" s="185" t="s">
        <v>157</v>
      </c>
      <c r="B73" s="218" t="s">
        <v>63</v>
      </c>
      <c r="C73" s="509" t="s">
        <v>84</v>
      </c>
      <c r="D73" s="191" t="s">
        <v>8</v>
      </c>
      <c r="E73" s="21"/>
      <c r="F73" s="19"/>
      <c r="G73" s="72"/>
      <c r="H73" s="19"/>
      <c r="I73" s="19"/>
      <c r="J73" s="140"/>
      <c r="K73" s="21"/>
      <c r="L73" s="19"/>
      <c r="M73" s="72"/>
      <c r="N73" s="19"/>
      <c r="O73" s="19"/>
      <c r="P73" s="140"/>
      <c r="Q73" s="202">
        <v>0</v>
      </c>
      <c r="R73" s="203">
        <v>2</v>
      </c>
      <c r="S73" s="205">
        <v>3</v>
      </c>
      <c r="T73" s="203">
        <v>0</v>
      </c>
      <c r="U73" s="203">
        <v>0</v>
      </c>
      <c r="V73" s="217">
        <v>0</v>
      </c>
      <c r="W73" s="122"/>
      <c r="X73" s="141"/>
      <c r="Y73" s="221" t="s">
        <v>25</v>
      </c>
      <c r="Z73" s="192" t="s">
        <v>71</v>
      </c>
      <c r="AA73" s="192"/>
      <c r="AB73" s="430" t="s">
        <v>354</v>
      </c>
    </row>
    <row r="74" spans="1:28" ht="25.5">
      <c r="A74" s="437" t="s">
        <v>146</v>
      </c>
      <c r="B74" s="438" t="s">
        <v>222</v>
      </c>
      <c r="C74" s="510" t="s">
        <v>84</v>
      </c>
      <c r="D74" s="439" t="s">
        <v>8</v>
      </c>
      <c r="E74" s="259"/>
      <c r="F74" s="260"/>
      <c r="G74" s="440"/>
      <c r="H74" s="260"/>
      <c r="I74" s="260"/>
      <c r="J74" s="441"/>
      <c r="K74" s="259"/>
      <c r="L74" s="260"/>
      <c r="M74" s="440"/>
      <c r="N74" s="260"/>
      <c r="O74" s="260"/>
      <c r="P74" s="441"/>
      <c r="Q74" s="214">
        <v>2</v>
      </c>
      <c r="R74" s="215">
        <v>0</v>
      </c>
      <c r="S74" s="442">
        <v>3</v>
      </c>
      <c r="T74" s="260"/>
      <c r="U74" s="260"/>
      <c r="V74" s="212"/>
      <c r="W74" s="443"/>
      <c r="X74" s="213"/>
      <c r="Y74" s="221" t="s">
        <v>60</v>
      </c>
      <c r="Z74" s="192" t="s">
        <v>71</v>
      </c>
      <c r="AA74" s="192"/>
      <c r="AB74" s="431" t="s">
        <v>355</v>
      </c>
    </row>
    <row r="75" spans="1:28" ht="12.75">
      <c r="A75" s="316" t="s">
        <v>146</v>
      </c>
      <c r="B75" s="408" t="s">
        <v>222</v>
      </c>
      <c r="C75" s="196" t="s">
        <v>84</v>
      </c>
      <c r="D75" s="191" t="s">
        <v>8</v>
      </c>
      <c r="E75" s="21"/>
      <c r="F75" s="19"/>
      <c r="G75" s="361"/>
      <c r="H75" s="19"/>
      <c r="I75" s="19"/>
      <c r="J75" s="357"/>
      <c r="K75" s="21"/>
      <c r="L75" s="19"/>
      <c r="M75" s="361"/>
      <c r="N75" s="19"/>
      <c r="O75" s="19"/>
      <c r="P75" s="357"/>
      <c r="Q75" s="507">
        <v>0</v>
      </c>
      <c r="R75" s="492">
        <v>0</v>
      </c>
      <c r="S75" s="492">
        <v>0</v>
      </c>
      <c r="T75" s="533">
        <v>2</v>
      </c>
      <c r="U75" s="533">
        <v>2</v>
      </c>
      <c r="V75" s="532">
        <v>5</v>
      </c>
      <c r="W75" s="387"/>
      <c r="X75" s="411"/>
      <c r="Y75" s="414" t="s">
        <v>60</v>
      </c>
      <c r="Z75" s="412" t="s">
        <v>71</v>
      </c>
      <c r="AA75" s="192"/>
      <c r="AB75" s="565"/>
    </row>
    <row r="76" spans="1:28" ht="12.75">
      <c r="A76" s="187" t="s">
        <v>224</v>
      </c>
      <c r="B76" s="218" t="s">
        <v>225</v>
      </c>
      <c r="C76" s="492" t="s">
        <v>84</v>
      </c>
      <c r="D76" s="193" t="s">
        <v>8</v>
      </c>
      <c r="E76" s="21"/>
      <c r="F76" s="19"/>
      <c r="G76" s="72"/>
      <c r="H76" s="19"/>
      <c r="I76" s="19"/>
      <c r="J76" s="140"/>
      <c r="K76" s="21"/>
      <c r="L76" s="19"/>
      <c r="M76" s="72"/>
      <c r="N76" s="19"/>
      <c r="O76" s="19"/>
      <c r="P76" s="140"/>
      <c r="Q76" s="21">
        <v>0</v>
      </c>
      <c r="R76" s="19">
        <v>2</v>
      </c>
      <c r="S76" s="72">
        <v>3</v>
      </c>
      <c r="T76" s="19"/>
      <c r="U76" s="19"/>
      <c r="V76" s="73"/>
      <c r="W76" s="122"/>
      <c r="X76" s="141"/>
      <c r="Y76" s="674" t="s">
        <v>128</v>
      </c>
      <c r="Z76" s="194" t="s">
        <v>72</v>
      </c>
      <c r="AA76" s="194"/>
      <c r="AB76" s="194"/>
    </row>
    <row r="77" spans="1:28" ht="12.75">
      <c r="A77" s="206" t="s">
        <v>343</v>
      </c>
      <c r="B77" s="261" t="s">
        <v>344</v>
      </c>
      <c r="C77" s="509" t="s">
        <v>84</v>
      </c>
      <c r="D77" s="529" t="s">
        <v>6</v>
      </c>
      <c r="E77" s="21"/>
      <c r="F77" s="19"/>
      <c r="G77" s="72"/>
      <c r="H77" s="19"/>
      <c r="I77" s="19"/>
      <c r="J77" s="140"/>
      <c r="K77" s="21"/>
      <c r="L77" s="19"/>
      <c r="M77" s="72"/>
      <c r="N77" s="19"/>
      <c r="O77" s="19"/>
      <c r="P77" s="140"/>
      <c r="Q77" s="507">
        <v>2</v>
      </c>
      <c r="R77" s="492">
        <v>0</v>
      </c>
      <c r="S77" s="492">
        <v>3</v>
      </c>
      <c r="T77" s="203">
        <v>0</v>
      </c>
      <c r="U77" s="203">
        <v>0</v>
      </c>
      <c r="V77" s="358">
        <v>0</v>
      </c>
      <c r="W77" s="122"/>
      <c r="X77" s="141"/>
      <c r="Y77" s="675" t="s">
        <v>62</v>
      </c>
      <c r="Z77" s="209" t="s">
        <v>75</v>
      </c>
      <c r="AA77" s="209"/>
      <c r="AB77" s="429" t="s">
        <v>342</v>
      </c>
    </row>
    <row r="78" spans="1:28" ht="12.75">
      <c r="A78" s="185" t="s">
        <v>156</v>
      </c>
      <c r="B78" s="218" t="s">
        <v>219</v>
      </c>
      <c r="C78" s="509" t="s">
        <v>84</v>
      </c>
      <c r="D78" s="191" t="s">
        <v>6</v>
      </c>
      <c r="E78" s="21"/>
      <c r="F78" s="19"/>
      <c r="G78" s="72"/>
      <c r="H78" s="19"/>
      <c r="I78" s="19"/>
      <c r="J78" s="140"/>
      <c r="K78" s="21"/>
      <c r="L78" s="19"/>
      <c r="M78" s="72"/>
      <c r="N78" s="19"/>
      <c r="O78" s="19"/>
      <c r="P78" s="140"/>
      <c r="Q78" s="21"/>
      <c r="R78" s="19"/>
      <c r="S78" s="140"/>
      <c r="T78" s="533">
        <v>2</v>
      </c>
      <c r="U78" s="533">
        <v>1</v>
      </c>
      <c r="V78" s="563">
        <v>4</v>
      </c>
      <c r="W78" s="122"/>
      <c r="X78" s="141"/>
      <c r="Y78" s="221" t="s">
        <v>51</v>
      </c>
      <c r="Z78" s="192" t="s">
        <v>75</v>
      </c>
      <c r="AA78" s="192"/>
      <c r="AB78" s="430" t="s">
        <v>342</v>
      </c>
    </row>
    <row r="79" spans="1:28" ht="12.75">
      <c r="A79" s="187" t="s">
        <v>220</v>
      </c>
      <c r="B79" s="218" t="s">
        <v>221</v>
      </c>
      <c r="C79" s="492" t="s">
        <v>84</v>
      </c>
      <c r="D79" s="193" t="s">
        <v>8</v>
      </c>
      <c r="E79" s="21"/>
      <c r="F79" s="19"/>
      <c r="G79" s="72"/>
      <c r="H79" s="19"/>
      <c r="I79" s="19"/>
      <c r="J79" s="140"/>
      <c r="K79" s="21"/>
      <c r="L79" s="19"/>
      <c r="M79" s="72"/>
      <c r="N79" s="19"/>
      <c r="O79" s="19"/>
      <c r="P79" s="140"/>
      <c r="Q79" s="21"/>
      <c r="R79" s="19"/>
      <c r="S79" s="140"/>
      <c r="T79" s="19">
        <v>2</v>
      </c>
      <c r="U79" s="19">
        <v>2</v>
      </c>
      <c r="V79" s="73">
        <v>4</v>
      </c>
      <c r="W79" s="122"/>
      <c r="X79" s="141"/>
      <c r="Y79" s="674" t="s">
        <v>38</v>
      </c>
      <c r="Z79" s="194" t="s">
        <v>72</v>
      </c>
      <c r="AA79" s="192"/>
      <c r="AB79" s="527"/>
    </row>
    <row r="80" spans="1:28" ht="13.5" thickBot="1">
      <c r="A80" s="566" t="s">
        <v>256</v>
      </c>
      <c r="B80" s="501" t="s">
        <v>365</v>
      </c>
      <c r="C80" s="505" t="s">
        <v>84</v>
      </c>
      <c r="D80" s="567" t="s">
        <v>8</v>
      </c>
      <c r="E80" s="259"/>
      <c r="F80" s="260"/>
      <c r="G80" s="440"/>
      <c r="H80" s="260"/>
      <c r="I80" s="260"/>
      <c r="J80" s="441"/>
      <c r="K80" s="259"/>
      <c r="L80" s="260"/>
      <c r="M80" s="440"/>
      <c r="N80" s="260"/>
      <c r="O80" s="260"/>
      <c r="P80" s="441"/>
      <c r="Q80" s="505">
        <v>0</v>
      </c>
      <c r="R80" s="506">
        <v>0</v>
      </c>
      <c r="S80" s="506">
        <v>0</v>
      </c>
      <c r="T80" s="506">
        <v>0</v>
      </c>
      <c r="U80" s="506">
        <v>2</v>
      </c>
      <c r="V80" s="567">
        <v>0</v>
      </c>
      <c r="W80" s="443"/>
      <c r="X80" s="213"/>
      <c r="Y80" s="568" t="s">
        <v>25</v>
      </c>
      <c r="Z80" s="569" t="s">
        <v>71</v>
      </c>
      <c r="AA80" s="194" t="s">
        <v>349</v>
      </c>
      <c r="AB80" s="194"/>
    </row>
    <row r="81" spans="1:28" ht="13.5" thickBot="1">
      <c r="A81" s="134"/>
      <c r="B81" s="126"/>
      <c r="C81" s="135"/>
      <c r="D81" s="135"/>
      <c r="E81" s="136"/>
      <c r="F81" s="135"/>
      <c r="G81" s="359"/>
      <c r="H81" s="135"/>
      <c r="I81" s="135"/>
      <c r="J81" s="359"/>
      <c r="K81" s="136"/>
      <c r="L81" s="135"/>
      <c r="M81" s="359"/>
      <c r="N81" s="135"/>
      <c r="O81" s="135"/>
      <c r="P81" s="359"/>
      <c r="Q81" s="136"/>
      <c r="R81" s="135"/>
      <c r="S81" s="359"/>
      <c r="T81" s="135"/>
      <c r="U81" s="135"/>
      <c r="V81" s="362"/>
      <c r="W81" s="135"/>
      <c r="X81" s="422"/>
      <c r="Y81" s="222"/>
      <c r="Z81" s="137"/>
      <c r="AA81" s="137"/>
      <c r="AB81" s="433"/>
    </row>
    <row r="82" spans="1:28" ht="36.75" customHeight="1" thickBot="1">
      <c r="A82" s="1197" t="s">
        <v>360</v>
      </c>
      <c r="B82" s="1179"/>
      <c r="C82" s="593"/>
      <c r="D82" s="594"/>
      <c r="E82" s="308"/>
      <c r="F82" s="309"/>
      <c r="G82" s="309">
        <v>0</v>
      </c>
      <c r="H82" s="309"/>
      <c r="I82" s="309"/>
      <c r="J82" s="515">
        <f>SUM(J87:J90)</f>
        <v>0</v>
      </c>
      <c r="K82" s="308"/>
      <c r="L82" s="309"/>
      <c r="M82" s="515">
        <f>SUM(M87:M90)</f>
        <v>0</v>
      </c>
      <c r="N82" s="309"/>
      <c r="O82" s="309"/>
      <c r="P82" s="515">
        <f>SUM(P87:P90)</f>
        <v>0</v>
      </c>
      <c r="Q82" s="308"/>
      <c r="R82" s="309"/>
      <c r="S82" s="515">
        <f>+S83+S92</f>
        <v>12</v>
      </c>
      <c r="T82" s="515"/>
      <c r="U82" s="309"/>
      <c r="V82" s="515">
        <f>+V83</f>
        <v>12</v>
      </c>
      <c r="W82" s="595"/>
      <c r="X82" s="517">
        <f>SUM(F82:W82)</f>
        <v>24</v>
      </c>
      <c r="Y82" s="591"/>
      <c r="Z82" s="380" t="s">
        <v>338</v>
      </c>
      <c r="AA82" s="403"/>
      <c r="AB82" s="380"/>
    </row>
    <row r="83" spans="1:28" ht="12.75" customHeight="1">
      <c r="A83" s="1194" t="s">
        <v>367</v>
      </c>
      <c r="B83" s="1195"/>
      <c r="C83" s="1196"/>
      <c r="D83" s="20"/>
      <c r="E83" s="21"/>
      <c r="F83" s="19"/>
      <c r="G83" s="19"/>
      <c r="H83" s="19"/>
      <c r="I83" s="19"/>
      <c r="J83" s="358"/>
      <c r="K83" s="21"/>
      <c r="L83" s="19"/>
      <c r="M83" s="19"/>
      <c r="N83" s="19"/>
      <c r="O83" s="19"/>
      <c r="P83" s="20"/>
      <c r="Q83" s="21"/>
      <c r="R83" s="19"/>
      <c r="S83" s="19">
        <f>SUM(S84:S91)</f>
        <v>9</v>
      </c>
      <c r="T83" s="19"/>
      <c r="U83" s="19"/>
      <c r="V83" s="19">
        <f>SUM(V84:V89)+V91</f>
        <v>12</v>
      </c>
      <c r="W83" s="387"/>
      <c r="X83" s="378">
        <v>21</v>
      </c>
      <c r="Y83" s="338"/>
      <c r="Z83" s="68"/>
      <c r="AA83" s="347"/>
      <c r="AB83" s="68"/>
    </row>
    <row r="84" spans="1:28" ht="12.75">
      <c r="A84" s="317" t="s">
        <v>343</v>
      </c>
      <c r="B84" s="409" t="s">
        <v>344</v>
      </c>
      <c r="C84" s="196" t="s">
        <v>5</v>
      </c>
      <c r="D84" s="529" t="s">
        <v>6</v>
      </c>
      <c r="E84" s="21"/>
      <c r="F84" s="19"/>
      <c r="G84" s="361"/>
      <c r="H84" s="19"/>
      <c r="I84" s="19"/>
      <c r="J84" s="357"/>
      <c r="K84" s="21"/>
      <c r="L84" s="19"/>
      <c r="M84" s="361"/>
      <c r="N84" s="19"/>
      <c r="O84" s="19"/>
      <c r="P84" s="357"/>
      <c r="Q84" s="507">
        <v>2</v>
      </c>
      <c r="R84" s="492">
        <v>0</v>
      </c>
      <c r="S84" s="492">
        <v>3</v>
      </c>
      <c r="T84" s="203">
        <v>0</v>
      </c>
      <c r="U84" s="203">
        <v>0</v>
      </c>
      <c r="V84" s="358">
        <v>0</v>
      </c>
      <c r="W84" s="387"/>
      <c r="X84" s="411"/>
      <c r="Y84" s="415" t="s">
        <v>62</v>
      </c>
      <c r="Z84" s="413" t="s">
        <v>75</v>
      </c>
      <c r="AA84" s="417"/>
      <c r="AB84" s="429" t="s">
        <v>342</v>
      </c>
    </row>
    <row r="85" spans="1:28" ht="12.75">
      <c r="A85" s="501" t="s">
        <v>282</v>
      </c>
      <c r="B85" s="502" t="s">
        <v>345</v>
      </c>
      <c r="C85" s="497" t="s">
        <v>5</v>
      </c>
      <c r="D85" s="439" t="s">
        <v>8</v>
      </c>
      <c r="E85" s="259"/>
      <c r="F85" s="260"/>
      <c r="G85" s="498"/>
      <c r="H85" s="260"/>
      <c r="I85" s="260"/>
      <c r="J85" s="499"/>
      <c r="K85" s="259"/>
      <c r="L85" s="260"/>
      <c r="M85" s="498"/>
      <c r="N85" s="260"/>
      <c r="O85" s="260"/>
      <c r="P85" s="499"/>
      <c r="Q85" s="505">
        <v>0</v>
      </c>
      <c r="R85" s="506">
        <v>0</v>
      </c>
      <c r="S85" s="506">
        <v>0</v>
      </c>
      <c r="T85" s="260"/>
      <c r="U85" s="260"/>
      <c r="V85" s="499"/>
      <c r="W85" s="390"/>
      <c r="X85" s="500"/>
      <c r="Y85" s="503" t="s">
        <v>62</v>
      </c>
      <c r="Z85" s="504" t="s">
        <v>71</v>
      </c>
      <c r="AA85" s="417"/>
      <c r="AB85" s="429" t="s">
        <v>342</v>
      </c>
    </row>
    <row r="86" spans="1:28" ht="25.5">
      <c r="A86" s="316" t="s">
        <v>145</v>
      </c>
      <c r="B86" s="408" t="s">
        <v>59</v>
      </c>
      <c r="C86" s="196" t="s">
        <v>5</v>
      </c>
      <c r="D86" s="191" t="s">
        <v>6</v>
      </c>
      <c r="E86" s="21"/>
      <c r="F86" s="19"/>
      <c r="G86" s="361"/>
      <c r="H86" s="19"/>
      <c r="I86" s="19"/>
      <c r="J86" s="357"/>
      <c r="K86" s="21"/>
      <c r="L86" s="19"/>
      <c r="M86" s="361"/>
      <c r="N86" s="19"/>
      <c r="O86" s="19"/>
      <c r="P86" s="357"/>
      <c r="Q86" s="21">
        <v>2</v>
      </c>
      <c r="R86" s="19">
        <v>0</v>
      </c>
      <c r="S86" s="361">
        <v>3</v>
      </c>
      <c r="T86" s="19"/>
      <c r="U86" s="19"/>
      <c r="V86" s="357"/>
      <c r="W86" s="387"/>
      <c r="X86" s="411"/>
      <c r="Y86" s="414" t="s">
        <v>30</v>
      </c>
      <c r="Z86" s="412" t="s">
        <v>75</v>
      </c>
      <c r="AA86" s="416"/>
      <c r="AB86" s="431" t="s">
        <v>355</v>
      </c>
    </row>
    <row r="87" spans="1:28" ht="38.25">
      <c r="A87" s="316" t="s">
        <v>157</v>
      </c>
      <c r="B87" s="408" t="s">
        <v>63</v>
      </c>
      <c r="C87" s="196" t="s">
        <v>5</v>
      </c>
      <c r="D87" s="191" t="s">
        <v>8</v>
      </c>
      <c r="E87" s="21"/>
      <c r="F87" s="19"/>
      <c r="G87" s="361"/>
      <c r="H87" s="19"/>
      <c r="I87" s="19"/>
      <c r="J87" s="357"/>
      <c r="K87" s="21"/>
      <c r="L87" s="19"/>
      <c r="M87" s="361"/>
      <c r="N87" s="19"/>
      <c r="O87" s="19"/>
      <c r="P87" s="357"/>
      <c r="Q87" s="202">
        <v>0</v>
      </c>
      <c r="R87" s="203">
        <v>2</v>
      </c>
      <c r="S87" s="203">
        <v>3</v>
      </c>
      <c r="T87" s="203">
        <v>0</v>
      </c>
      <c r="U87" s="203">
        <v>0</v>
      </c>
      <c r="V87" s="358">
        <v>0</v>
      </c>
      <c r="W87" s="387"/>
      <c r="X87" s="411"/>
      <c r="Y87" s="414" t="s">
        <v>25</v>
      </c>
      <c r="Z87" s="412" t="s">
        <v>71</v>
      </c>
      <c r="AA87" s="416"/>
      <c r="AB87" s="430" t="s">
        <v>354</v>
      </c>
    </row>
    <row r="88" spans="1:28" ht="12.75">
      <c r="A88" s="316" t="s">
        <v>156</v>
      </c>
      <c r="B88" s="408" t="s">
        <v>219</v>
      </c>
      <c r="C88" s="196" t="s">
        <v>5</v>
      </c>
      <c r="D88" s="191" t="s">
        <v>6</v>
      </c>
      <c r="E88" s="21"/>
      <c r="F88" s="19"/>
      <c r="G88" s="361"/>
      <c r="H88" s="19"/>
      <c r="I88" s="19"/>
      <c r="J88" s="357"/>
      <c r="K88" s="21"/>
      <c r="L88" s="19"/>
      <c r="M88" s="361"/>
      <c r="N88" s="19"/>
      <c r="O88" s="19"/>
      <c r="P88" s="357"/>
      <c r="Q88" s="21"/>
      <c r="R88" s="19"/>
      <c r="S88" s="361"/>
      <c r="T88" s="492">
        <v>2</v>
      </c>
      <c r="U88" s="492">
        <v>1</v>
      </c>
      <c r="V88" s="508">
        <v>4</v>
      </c>
      <c r="W88" s="387"/>
      <c r="X88" s="411"/>
      <c r="Y88" s="414" t="s">
        <v>51</v>
      </c>
      <c r="Z88" s="412" t="s">
        <v>75</v>
      </c>
      <c r="AA88" s="416"/>
      <c r="AB88" s="430" t="s">
        <v>342</v>
      </c>
    </row>
    <row r="89" spans="1:28" ht="17.25" customHeight="1">
      <c r="A89" s="316" t="s">
        <v>146</v>
      </c>
      <c r="B89" s="408" t="s">
        <v>222</v>
      </c>
      <c r="C89" s="196" t="s">
        <v>5</v>
      </c>
      <c r="D89" s="191" t="s">
        <v>8</v>
      </c>
      <c r="E89" s="21"/>
      <c r="F89" s="19"/>
      <c r="G89" s="361"/>
      <c r="H89" s="19"/>
      <c r="I89" s="19"/>
      <c r="J89" s="357"/>
      <c r="K89" s="21"/>
      <c r="L89" s="19"/>
      <c r="M89" s="361"/>
      <c r="N89" s="19"/>
      <c r="O89" s="19"/>
      <c r="P89" s="357"/>
      <c r="Q89" s="507">
        <v>0</v>
      </c>
      <c r="R89" s="492">
        <v>0</v>
      </c>
      <c r="S89" s="492">
        <v>0</v>
      </c>
      <c r="T89" s="492">
        <v>2</v>
      </c>
      <c r="U89" s="492">
        <v>2</v>
      </c>
      <c r="V89" s="508">
        <v>5</v>
      </c>
      <c r="W89" s="387"/>
      <c r="X89" s="411"/>
      <c r="Y89" s="414" t="s">
        <v>60</v>
      </c>
      <c r="Z89" s="412" t="s">
        <v>71</v>
      </c>
      <c r="AA89" s="416"/>
      <c r="AB89" s="431" t="s">
        <v>355</v>
      </c>
    </row>
    <row r="90" spans="1:28" ht="13.5" thickBot="1">
      <c r="A90" s="424" t="s">
        <v>155</v>
      </c>
      <c r="B90" s="534" t="s">
        <v>61</v>
      </c>
      <c r="C90" s="497" t="s">
        <v>339</v>
      </c>
      <c r="D90" s="439" t="s">
        <v>8</v>
      </c>
      <c r="E90" s="259"/>
      <c r="F90" s="260"/>
      <c r="G90" s="498"/>
      <c r="H90" s="260"/>
      <c r="I90" s="260"/>
      <c r="J90" s="499"/>
      <c r="K90" s="259"/>
      <c r="L90" s="260"/>
      <c r="M90" s="498"/>
      <c r="N90" s="260"/>
      <c r="O90" s="260"/>
      <c r="P90" s="499"/>
      <c r="Q90" s="259"/>
      <c r="R90" s="260"/>
      <c r="S90" s="498"/>
      <c r="T90" s="260">
        <v>2</v>
      </c>
      <c r="U90" s="260">
        <v>2</v>
      </c>
      <c r="V90" s="499">
        <v>5</v>
      </c>
      <c r="W90" s="390"/>
      <c r="X90" s="500"/>
      <c r="Y90" s="535" t="s">
        <v>62</v>
      </c>
      <c r="Z90" s="431" t="s">
        <v>75</v>
      </c>
      <c r="AA90" s="418"/>
      <c r="AB90" s="419"/>
    </row>
    <row r="91" spans="1:28" ht="13.5" thickBot="1">
      <c r="A91" s="537" t="s">
        <v>370</v>
      </c>
      <c r="B91" s="672" t="s">
        <v>369</v>
      </c>
      <c r="C91" s="539" t="s">
        <v>5</v>
      </c>
      <c r="D91" s="540" t="s">
        <v>8</v>
      </c>
      <c r="E91" s="76"/>
      <c r="F91" s="77"/>
      <c r="G91" s="78"/>
      <c r="H91" s="77"/>
      <c r="I91" s="77"/>
      <c r="J91" s="163"/>
      <c r="K91" s="76"/>
      <c r="L91" s="77"/>
      <c r="M91" s="78"/>
      <c r="N91" s="77"/>
      <c r="O91" s="77"/>
      <c r="P91" s="163"/>
      <c r="Q91" s="541">
        <v>0</v>
      </c>
      <c r="R91" s="541">
        <v>2</v>
      </c>
      <c r="S91" s="570" t="s">
        <v>371</v>
      </c>
      <c r="T91" s="541">
        <v>0</v>
      </c>
      <c r="U91" s="541">
        <v>2</v>
      </c>
      <c r="V91" s="540">
        <v>3</v>
      </c>
      <c r="W91" s="542"/>
      <c r="X91" s="165"/>
      <c r="Y91" s="543" t="s">
        <v>25</v>
      </c>
      <c r="Z91" s="673" t="s">
        <v>71</v>
      </c>
      <c r="AA91" s="531"/>
      <c r="AB91" s="530"/>
    </row>
    <row r="92" spans="1:28" ht="15.75">
      <c r="A92" s="1162" t="s">
        <v>368</v>
      </c>
      <c r="B92" s="1163"/>
      <c r="C92" s="263"/>
      <c r="D92" s="252"/>
      <c r="E92" s="253"/>
      <c r="F92" s="254"/>
      <c r="G92" s="255"/>
      <c r="H92" s="254"/>
      <c r="I92" s="254"/>
      <c r="J92" s="453"/>
      <c r="K92" s="256"/>
      <c r="L92" s="254"/>
      <c r="M92" s="254"/>
      <c r="N92" s="254"/>
      <c r="O92" s="254"/>
      <c r="P92" s="453"/>
      <c r="Q92" s="256"/>
      <c r="R92" s="254"/>
      <c r="S92" s="571">
        <v>3</v>
      </c>
      <c r="T92" s="254"/>
      <c r="U92" s="254"/>
      <c r="V92" s="572" t="s">
        <v>371</v>
      </c>
      <c r="W92" s="257"/>
      <c r="X92" s="536">
        <v>3</v>
      </c>
      <c r="Y92" s="592"/>
      <c r="Z92" s="264"/>
      <c r="AA92" s="404"/>
      <c r="AB92" s="264"/>
    </row>
    <row r="93" spans="1:28" ht="12.75">
      <c r="A93" s="187" t="s">
        <v>143</v>
      </c>
      <c r="B93" s="218" t="s">
        <v>55</v>
      </c>
      <c r="C93" s="492" t="s">
        <v>84</v>
      </c>
      <c r="D93" s="193" t="s">
        <v>6</v>
      </c>
      <c r="E93" s="21"/>
      <c r="F93" s="19"/>
      <c r="G93" s="72"/>
      <c r="H93" s="19"/>
      <c r="I93" s="19"/>
      <c r="J93" s="140"/>
      <c r="K93" s="21"/>
      <c r="L93" s="19"/>
      <c r="M93" s="72"/>
      <c r="N93" s="19"/>
      <c r="O93" s="19"/>
      <c r="P93" s="140"/>
      <c r="Q93" s="21">
        <v>2</v>
      </c>
      <c r="R93" s="19">
        <v>0</v>
      </c>
      <c r="S93" s="140">
        <v>3</v>
      </c>
      <c r="T93" s="19"/>
      <c r="U93" s="19"/>
      <c r="V93" s="73"/>
      <c r="W93" s="122"/>
      <c r="X93" s="141"/>
      <c r="Y93" s="674" t="s">
        <v>202</v>
      </c>
      <c r="Z93" s="194" t="s">
        <v>73</v>
      </c>
      <c r="AA93" s="194"/>
      <c r="AB93" s="194"/>
    </row>
    <row r="94" spans="1:28" ht="12.75">
      <c r="A94" s="185" t="s">
        <v>163</v>
      </c>
      <c r="B94" s="218" t="s">
        <v>57</v>
      </c>
      <c r="C94" s="509" t="s">
        <v>84</v>
      </c>
      <c r="D94" s="191" t="s">
        <v>6</v>
      </c>
      <c r="E94" s="21"/>
      <c r="F94" s="19"/>
      <c r="G94" s="72"/>
      <c r="H94" s="19"/>
      <c r="I94" s="19"/>
      <c r="J94" s="140"/>
      <c r="K94" s="21"/>
      <c r="L94" s="19"/>
      <c r="M94" s="72"/>
      <c r="N94" s="19"/>
      <c r="O94" s="19"/>
      <c r="P94" s="140"/>
      <c r="Q94" s="21">
        <v>2</v>
      </c>
      <c r="R94" s="19">
        <v>1</v>
      </c>
      <c r="S94" s="562">
        <v>4</v>
      </c>
      <c r="T94" s="19"/>
      <c r="U94" s="19"/>
      <c r="V94" s="73"/>
      <c r="W94" s="122"/>
      <c r="X94" s="141"/>
      <c r="Y94" s="221" t="s">
        <v>44</v>
      </c>
      <c r="Z94" s="192" t="s">
        <v>73</v>
      </c>
      <c r="AA94" s="192"/>
      <c r="AB94" s="192"/>
    </row>
    <row r="95" spans="1:28" ht="12.75">
      <c r="A95" s="187" t="s">
        <v>144</v>
      </c>
      <c r="B95" s="218" t="s">
        <v>56</v>
      </c>
      <c r="C95" s="492" t="s">
        <v>84</v>
      </c>
      <c r="D95" s="193" t="s">
        <v>8</v>
      </c>
      <c r="E95" s="21"/>
      <c r="F95" s="19"/>
      <c r="G95" s="72"/>
      <c r="H95" s="19"/>
      <c r="I95" s="19"/>
      <c r="J95" s="140"/>
      <c r="K95" s="21"/>
      <c r="L95" s="19"/>
      <c r="M95" s="72"/>
      <c r="N95" s="19"/>
      <c r="O95" s="19"/>
      <c r="P95" s="140"/>
      <c r="Q95" s="573">
        <v>0</v>
      </c>
      <c r="R95" s="574">
        <v>2</v>
      </c>
      <c r="S95" s="574">
        <v>3</v>
      </c>
      <c r="T95" s="19"/>
      <c r="U95" s="19"/>
      <c r="V95" s="73"/>
      <c r="W95" s="122"/>
      <c r="X95" s="141"/>
      <c r="Y95" s="674" t="s">
        <v>181</v>
      </c>
      <c r="Z95" s="194" t="s">
        <v>72</v>
      </c>
      <c r="AA95" s="194"/>
      <c r="AB95" s="194"/>
    </row>
    <row r="96" spans="1:28" ht="12.75">
      <c r="A96" s="185" t="s">
        <v>197</v>
      </c>
      <c r="B96" s="218" t="s">
        <v>189</v>
      </c>
      <c r="C96" s="509" t="s">
        <v>84</v>
      </c>
      <c r="D96" s="191" t="s">
        <v>199</v>
      </c>
      <c r="E96" s="21"/>
      <c r="F96" s="19"/>
      <c r="G96" s="72"/>
      <c r="H96" s="19"/>
      <c r="I96" s="19"/>
      <c r="J96" s="140"/>
      <c r="K96" s="21"/>
      <c r="L96" s="19"/>
      <c r="M96" s="72"/>
      <c r="N96" s="19"/>
      <c r="O96" s="19"/>
      <c r="P96" s="140"/>
      <c r="Q96" s="21"/>
      <c r="R96" s="19"/>
      <c r="S96" s="140"/>
      <c r="T96" s="19">
        <v>2</v>
      </c>
      <c r="U96" s="19">
        <v>0</v>
      </c>
      <c r="V96" s="73">
        <v>3</v>
      </c>
      <c r="W96" s="122"/>
      <c r="X96" s="141"/>
      <c r="Y96" s="221" t="s">
        <v>58</v>
      </c>
      <c r="Z96" s="192" t="s">
        <v>72</v>
      </c>
      <c r="AA96" s="192"/>
      <c r="AB96" s="192"/>
    </row>
    <row r="97" spans="1:28" ht="12.75">
      <c r="A97" s="185" t="s">
        <v>198</v>
      </c>
      <c r="B97" s="218" t="s">
        <v>188</v>
      </c>
      <c r="C97" s="509" t="s">
        <v>84</v>
      </c>
      <c r="D97" s="191" t="s">
        <v>199</v>
      </c>
      <c r="E97" s="21"/>
      <c r="F97" s="19"/>
      <c r="G97" s="72"/>
      <c r="H97" s="19"/>
      <c r="I97" s="19"/>
      <c r="J97" s="140"/>
      <c r="K97" s="21"/>
      <c r="L97" s="19"/>
      <c r="M97" s="72"/>
      <c r="N97" s="19"/>
      <c r="O97" s="19"/>
      <c r="P97" s="140"/>
      <c r="Q97" s="21"/>
      <c r="R97" s="19"/>
      <c r="S97" s="140"/>
      <c r="T97" s="574">
        <v>2</v>
      </c>
      <c r="U97" s="574">
        <v>2</v>
      </c>
      <c r="V97" s="575">
        <v>5</v>
      </c>
      <c r="W97" s="122"/>
      <c r="X97" s="141"/>
      <c r="Y97" s="221" t="s">
        <v>182</v>
      </c>
      <c r="Z97" s="192" t="s">
        <v>72</v>
      </c>
      <c r="AA97" s="192"/>
      <c r="AB97" s="192"/>
    </row>
    <row r="98" spans="1:28" s="558" customFormat="1" ht="12.75">
      <c r="A98" s="545" t="s">
        <v>256</v>
      </c>
      <c r="B98" s="546" t="s">
        <v>365</v>
      </c>
      <c r="C98" s="547" t="s">
        <v>84</v>
      </c>
      <c r="D98" s="548" t="s">
        <v>8</v>
      </c>
      <c r="E98" s="549"/>
      <c r="F98" s="550"/>
      <c r="G98" s="551"/>
      <c r="H98" s="550"/>
      <c r="I98" s="550"/>
      <c r="J98" s="552"/>
      <c r="K98" s="549"/>
      <c r="L98" s="550"/>
      <c r="M98" s="551"/>
      <c r="N98" s="550"/>
      <c r="O98" s="550"/>
      <c r="P98" s="552"/>
      <c r="Q98" s="559">
        <v>0</v>
      </c>
      <c r="R98" s="560">
        <v>0</v>
      </c>
      <c r="S98" s="560">
        <v>0</v>
      </c>
      <c r="T98" s="560">
        <v>0</v>
      </c>
      <c r="U98" s="560">
        <v>2</v>
      </c>
      <c r="V98" s="561">
        <v>0</v>
      </c>
      <c r="W98" s="553"/>
      <c r="X98" s="554"/>
      <c r="Y98" s="555" t="s">
        <v>25</v>
      </c>
      <c r="Z98" s="556" t="s">
        <v>71</v>
      </c>
      <c r="AA98" s="557"/>
      <c r="AB98" s="557"/>
    </row>
    <row r="99" spans="1:28" ht="24" thickBot="1">
      <c r="A99" s="1074" t="s">
        <v>303</v>
      </c>
      <c r="B99" s="1075"/>
      <c r="C99" s="40"/>
      <c r="D99" s="41"/>
      <c r="E99" s="40"/>
      <c r="F99" s="42"/>
      <c r="G99" s="42">
        <f>+G100+G101</f>
        <v>5</v>
      </c>
      <c r="H99" s="42"/>
      <c r="I99" s="42"/>
      <c r="J99" s="42">
        <f>+J100+J101</f>
        <v>2</v>
      </c>
      <c r="K99" s="40"/>
      <c r="L99" s="42"/>
      <c r="M99" s="42"/>
      <c r="N99" s="42"/>
      <c r="O99" s="42"/>
      <c r="P99" s="41"/>
      <c r="Q99" s="40"/>
      <c r="R99" s="42"/>
      <c r="S99" s="42">
        <f>+S100+S101</f>
        <v>0</v>
      </c>
      <c r="T99" s="42"/>
      <c r="U99" s="42"/>
      <c r="V99" s="42">
        <f>+V100+V101</f>
        <v>0</v>
      </c>
      <c r="W99" s="407"/>
      <c r="X99" s="44">
        <f>SUM(G99:V99)</f>
        <v>7</v>
      </c>
      <c r="Y99" s="580"/>
      <c r="Z99" s="45"/>
      <c r="AA99" s="394"/>
      <c r="AB99" s="45"/>
    </row>
    <row r="100" spans="1:28" ht="13.5" thickBot="1">
      <c r="A100" s="1191" t="s">
        <v>42</v>
      </c>
      <c r="B100" s="1192"/>
      <c r="C100" s="6"/>
      <c r="D100" s="5"/>
      <c r="E100" s="6"/>
      <c r="F100" s="4"/>
      <c r="G100" s="72">
        <v>2</v>
      </c>
      <c r="H100" s="4"/>
      <c r="I100" s="4"/>
      <c r="J100" s="140">
        <v>2</v>
      </c>
      <c r="K100" s="6"/>
      <c r="L100" s="4"/>
      <c r="M100" s="72"/>
      <c r="N100" s="4"/>
      <c r="O100" s="4"/>
      <c r="P100" s="140"/>
      <c r="Q100" s="6"/>
      <c r="R100" s="4"/>
      <c r="S100" s="72"/>
      <c r="T100" s="4"/>
      <c r="U100" s="4"/>
      <c r="V100" s="73"/>
      <c r="W100" s="33"/>
      <c r="X100" s="141">
        <v>4</v>
      </c>
      <c r="Y100" s="220"/>
      <c r="Z100" s="596"/>
      <c r="AA100" s="244"/>
      <c r="AB100" s="676"/>
    </row>
    <row r="101" spans="1:28" ht="16.5" thickBot="1">
      <c r="A101" s="1089" t="s">
        <v>359</v>
      </c>
      <c r="B101" s="1107"/>
      <c r="C101" s="102"/>
      <c r="D101" s="103"/>
      <c r="E101" s="104"/>
      <c r="F101" s="105"/>
      <c r="G101" s="142">
        <v>3</v>
      </c>
      <c r="H101" s="105"/>
      <c r="I101" s="105"/>
      <c r="J101" s="143"/>
      <c r="K101" s="107"/>
      <c r="L101" s="105"/>
      <c r="M101" s="488">
        <v>3</v>
      </c>
      <c r="N101" s="105"/>
      <c r="O101" s="105"/>
      <c r="P101" s="489">
        <v>3</v>
      </c>
      <c r="Q101" s="107"/>
      <c r="R101" s="105"/>
      <c r="S101" s="488">
        <v>0</v>
      </c>
      <c r="T101" s="105"/>
      <c r="U101" s="105"/>
      <c r="V101" s="488">
        <v>0</v>
      </c>
      <c r="W101" s="109"/>
      <c r="X101" s="144">
        <f>SUM(G101:W101)</f>
        <v>9</v>
      </c>
      <c r="Y101" s="597" t="s">
        <v>305</v>
      </c>
      <c r="Z101" s="111"/>
      <c r="AA101" s="400"/>
      <c r="AB101" s="111"/>
    </row>
    <row r="102" spans="1:28" ht="15.75">
      <c r="A102" s="1097" t="s">
        <v>306</v>
      </c>
      <c r="B102" s="1098"/>
      <c r="C102" s="21"/>
      <c r="D102" s="30"/>
      <c r="E102" s="145"/>
      <c r="F102" s="146"/>
      <c r="G102" s="72"/>
      <c r="H102" s="146"/>
      <c r="I102" s="146"/>
      <c r="J102" s="140"/>
      <c r="K102" s="145"/>
      <c r="L102" s="146"/>
      <c r="M102" s="72"/>
      <c r="N102" s="146"/>
      <c r="O102" s="146"/>
      <c r="P102" s="140"/>
      <c r="Q102" s="145"/>
      <c r="R102" s="146"/>
      <c r="S102" s="72"/>
      <c r="T102" s="146"/>
      <c r="U102" s="146"/>
      <c r="V102" s="73"/>
      <c r="W102" s="122"/>
      <c r="X102" s="141"/>
      <c r="Y102" s="220"/>
      <c r="Z102" s="244"/>
      <c r="AA102" s="244"/>
      <c r="AB102" s="1"/>
    </row>
    <row r="103" spans="1:28" ht="12.75">
      <c r="A103" s="18" t="s">
        <v>147</v>
      </c>
      <c r="B103" s="677" t="s">
        <v>184</v>
      </c>
      <c r="C103" s="21" t="s">
        <v>16</v>
      </c>
      <c r="D103" s="30" t="s">
        <v>6</v>
      </c>
      <c r="E103" s="21"/>
      <c r="F103" s="19"/>
      <c r="G103" s="72"/>
      <c r="H103" s="19"/>
      <c r="I103" s="19"/>
      <c r="J103" s="140"/>
      <c r="K103" s="21"/>
      <c r="L103" s="19"/>
      <c r="M103" s="72"/>
      <c r="N103" s="19">
        <v>1</v>
      </c>
      <c r="O103" s="19">
        <v>1</v>
      </c>
      <c r="P103" s="140">
        <v>3</v>
      </c>
      <c r="Q103" s="21"/>
      <c r="R103" s="19"/>
      <c r="S103" s="72"/>
      <c r="T103" s="19"/>
      <c r="U103" s="19"/>
      <c r="V103" s="73"/>
      <c r="W103" s="122"/>
      <c r="X103" s="141"/>
      <c r="Y103" s="220" t="s">
        <v>98</v>
      </c>
      <c r="Z103" s="244" t="s">
        <v>96</v>
      </c>
      <c r="AA103" s="244"/>
      <c r="AB103" s="1"/>
    </row>
    <row r="104" spans="1:28" ht="12.75">
      <c r="A104" s="18" t="s">
        <v>109</v>
      </c>
      <c r="B104" s="28" t="s">
        <v>307</v>
      </c>
      <c r="C104" s="21" t="s">
        <v>16</v>
      </c>
      <c r="D104" s="30" t="s">
        <v>6</v>
      </c>
      <c r="E104" s="21"/>
      <c r="F104" s="19"/>
      <c r="G104" s="72"/>
      <c r="H104" s="19">
        <v>2</v>
      </c>
      <c r="I104" s="19">
        <v>1</v>
      </c>
      <c r="J104" s="140">
        <v>4</v>
      </c>
      <c r="K104" s="21"/>
      <c r="L104" s="19"/>
      <c r="M104" s="72"/>
      <c r="N104" s="19">
        <v>2</v>
      </c>
      <c r="O104" s="19">
        <v>1</v>
      </c>
      <c r="P104" s="140">
        <v>4</v>
      </c>
      <c r="Q104" s="21"/>
      <c r="R104" s="19"/>
      <c r="S104" s="72"/>
      <c r="T104" s="19"/>
      <c r="U104" s="19"/>
      <c r="V104" s="73"/>
      <c r="W104" s="122"/>
      <c r="X104" s="141"/>
      <c r="Y104" s="220" t="s">
        <v>95</v>
      </c>
      <c r="Z104" s="244" t="s">
        <v>96</v>
      </c>
      <c r="AA104" s="244"/>
      <c r="AB104" s="1"/>
    </row>
    <row r="105" spans="1:28" ht="12.75">
      <c r="A105" s="10" t="s">
        <v>227</v>
      </c>
      <c r="B105" s="28" t="s">
        <v>228</v>
      </c>
      <c r="C105" s="6" t="s">
        <v>16</v>
      </c>
      <c r="D105" s="5" t="s">
        <v>6</v>
      </c>
      <c r="E105" s="6"/>
      <c r="F105" s="4"/>
      <c r="G105" s="72"/>
      <c r="H105" s="4"/>
      <c r="I105" s="4"/>
      <c r="J105" s="140"/>
      <c r="K105" s="6"/>
      <c r="L105" s="4"/>
      <c r="M105" s="72"/>
      <c r="N105" s="4"/>
      <c r="O105" s="4"/>
      <c r="P105" s="140"/>
      <c r="Q105" s="6">
        <v>2</v>
      </c>
      <c r="R105" s="4">
        <v>1</v>
      </c>
      <c r="S105" s="72">
        <v>4</v>
      </c>
      <c r="T105" s="4"/>
      <c r="U105" s="4"/>
      <c r="V105" s="73"/>
      <c r="W105" s="33"/>
      <c r="X105" s="141"/>
      <c r="Y105" s="220" t="s">
        <v>229</v>
      </c>
      <c r="Z105" s="244" t="s">
        <v>308</v>
      </c>
      <c r="AA105" s="244"/>
      <c r="AB105" s="1"/>
    </row>
    <row r="106" spans="1:28" ht="12.75">
      <c r="A106" s="18" t="s">
        <v>230</v>
      </c>
      <c r="B106" s="28" t="s">
        <v>231</v>
      </c>
      <c r="C106" s="21" t="s">
        <v>16</v>
      </c>
      <c r="D106" s="30" t="s">
        <v>8</v>
      </c>
      <c r="E106" s="21"/>
      <c r="F106" s="19"/>
      <c r="G106" s="72"/>
      <c r="H106" s="19"/>
      <c r="I106" s="19"/>
      <c r="J106" s="140"/>
      <c r="K106" s="21"/>
      <c r="L106" s="19"/>
      <c r="M106" s="72"/>
      <c r="N106" s="19"/>
      <c r="O106" s="19"/>
      <c r="P106" s="140"/>
      <c r="Q106" s="21">
        <v>2</v>
      </c>
      <c r="R106" s="19">
        <v>1</v>
      </c>
      <c r="S106" s="72">
        <v>4</v>
      </c>
      <c r="T106" s="19"/>
      <c r="U106" s="19"/>
      <c r="V106" s="73"/>
      <c r="W106" s="33"/>
      <c r="X106" s="141"/>
      <c r="Y106" s="220" t="s">
        <v>309</v>
      </c>
      <c r="Z106" s="244" t="s">
        <v>310</v>
      </c>
      <c r="AA106" s="244"/>
      <c r="AB106" s="1"/>
    </row>
    <row r="107" spans="1:28" ht="12.75">
      <c r="A107" s="18" t="s">
        <v>232</v>
      </c>
      <c r="B107" s="28" t="s">
        <v>233</v>
      </c>
      <c r="C107" s="21" t="s">
        <v>16</v>
      </c>
      <c r="D107" s="30" t="s">
        <v>8</v>
      </c>
      <c r="E107" s="21"/>
      <c r="F107" s="19"/>
      <c r="G107" s="72"/>
      <c r="H107" s="19"/>
      <c r="I107" s="19"/>
      <c r="J107" s="140"/>
      <c r="K107" s="21"/>
      <c r="L107" s="19"/>
      <c r="M107" s="72"/>
      <c r="N107" s="19"/>
      <c r="O107" s="19"/>
      <c r="P107" s="140"/>
      <c r="Q107" s="21"/>
      <c r="R107" s="19"/>
      <c r="S107" s="72"/>
      <c r="T107" s="19">
        <v>2</v>
      </c>
      <c r="U107" s="19">
        <v>2</v>
      </c>
      <c r="V107" s="73">
        <v>5</v>
      </c>
      <c r="W107" s="122"/>
      <c r="X107" s="141"/>
      <c r="Y107" s="220" t="s">
        <v>95</v>
      </c>
      <c r="Z107" s="244" t="s">
        <v>96</v>
      </c>
      <c r="AA107" s="244"/>
      <c r="AB107" s="1"/>
    </row>
    <row r="108" spans="1:28" ht="12.75">
      <c r="A108" s="18" t="s">
        <v>234</v>
      </c>
      <c r="B108" s="28" t="s">
        <v>235</v>
      </c>
      <c r="C108" s="21" t="s">
        <v>16</v>
      </c>
      <c r="D108" s="30" t="s">
        <v>8</v>
      </c>
      <c r="E108" s="21"/>
      <c r="F108" s="19"/>
      <c r="G108" s="72"/>
      <c r="H108" s="19"/>
      <c r="I108" s="19"/>
      <c r="J108" s="140"/>
      <c r="K108" s="21"/>
      <c r="L108" s="19"/>
      <c r="M108" s="72"/>
      <c r="N108" s="19"/>
      <c r="O108" s="19"/>
      <c r="P108" s="140"/>
      <c r="Q108" s="21"/>
      <c r="R108" s="19"/>
      <c r="S108" s="72"/>
      <c r="T108" s="19">
        <v>2</v>
      </c>
      <c r="U108" s="19">
        <v>2</v>
      </c>
      <c r="V108" s="73">
        <v>5</v>
      </c>
      <c r="W108" s="122"/>
      <c r="X108" s="141"/>
      <c r="Y108" s="220" t="s">
        <v>236</v>
      </c>
      <c r="Z108" s="244" t="s">
        <v>311</v>
      </c>
      <c r="AA108" s="244"/>
      <c r="AB108" s="1"/>
    </row>
    <row r="109" spans="1:28" ht="12.75">
      <c r="A109" s="10" t="s">
        <v>237</v>
      </c>
      <c r="B109" s="28" t="s">
        <v>238</v>
      </c>
      <c r="C109" s="6" t="s">
        <v>16</v>
      </c>
      <c r="D109" s="5" t="s">
        <v>6</v>
      </c>
      <c r="E109" s="6"/>
      <c r="F109" s="4"/>
      <c r="G109" s="72"/>
      <c r="H109" s="4"/>
      <c r="I109" s="4"/>
      <c r="J109" s="140"/>
      <c r="K109" s="6"/>
      <c r="L109" s="4"/>
      <c r="M109" s="72"/>
      <c r="N109" s="4"/>
      <c r="O109" s="4"/>
      <c r="P109" s="140"/>
      <c r="Q109" s="6"/>
      <c r="R109" s="4"/>
      <c r="S109" s="72"/>
      <c r="T109" s="4">
        <v>1</v>
      </c>
      <c r="U109" s="4">
        <v>1</v>
      </c>
      <c r="V109" s="73">
        <v>3</v>
      </c>
      <c r="W109" s="33"/>
      <c r="X109" s="141"/>
      <c r="Y109" s="220" t="s">
        <v>11</v>
      </c>
      <c r="Z109" s="244" t="s">
        <v>76</v>
      </c>
      <c r="AA109" s="244"/>
      <c r="AB109" s="1"/>
    </row>
    <row r="110" spans="1:28" ht="15.75">
      <c r="A110" s="1097" t="s">
        <v>312</v>
      </c>
      <c r="B110" s="1098"/>
      <c r="C110" s="21"/>
      <c r="D110" s="30"/>
      <c r="E110" s="145"/>
      <c r="F110" s="146"/>
      <c r="G110" s="72"/>
      <c r="H110" s="146"/>
      <c r="I110" s="146"/>
      <c r="J110" s="140"/>
      <c r="K110" s="145"/>
      <c r="L110" s="146"/>
      <c r="M110" s="72"/>
      <c r="N110" s="146"/>
      <c r="O110" s="146"/>
      <c r="P110" s="140"/>
      <c r="Q110" s="145"/>
      <c r="R110" s="146"/>
      <c r="S110" s="72"/>
      <c r="T110" s="146"/>
      <c r="U110" s="146"/>
      <c r="V110" s="73"/>
      <c r="W110" s="122"/>
      <c r="X110" s="141"/>
      <c r="Y110" s="220"/>
      <c r="Z110" s="244"/>
      <c r="AA110" s="244"/>
      <c r="AB110" s="1"/>
    </row>
    <row r="111" spans="1:28" ht="12.75">
      <c r="A111" s="10" t="s">
        <v>164</v>
      </c>
      <c r="B111" s="678" t="s">
        <v>165</v>
      </c>
      <c r="C111" s="6" t="s">
        <v>16</v>
      </c>
      <c r="D111" s="5" t="s">
        <v>8</v>
      </c>
      <c r="E111" s="6"/>
      <c r="F111" s="4"/>
      <c r="G111" s="72"/>
      <c r="H111" s="4"/>
      <c r="I111" s="4"/>
      <c r="J111" s="140"/>
      <c r="K111" s="6"/>
      <c r="L111" s="4"/>
      <c r="M111" s="72"/>
      <c r="N111" s="4"/>
      <c r="O111" s="4"/>
      <c r="P111" s="140"/>
      <c r="Q111" s="6">
        <v>0</v>
      </c>
      <c r="R111" s="4">
        <v>2</v>
      </c>
      <c r="S111" s="72">
        <v>3</v>
      </c>
      <c r="T111" s="4"/>
      <c r="U111" s="4"/>
      <c r="V111" s="73"/>
      <c r="W111" s="33"/>
      <c r="X111" s="141"/>
      <c r="Y111" s="220" t="s">
        <v>313</v>
      </c>
      <c r="Z111" s="244" t="s">
        <v>81</v>
      </c>
      <c r="AA111" s="244"/>
      <c r="AB111" s="1"/>
    </row>
    <row r="112" spans="1:28" ht="12.75">
      <c r="A112" s="10" t="s">
        <v>168</v>
      </c>
      <c r="B112" s="678" t="s">
        <v>169</v>
      </c>
      <c r="C112" s="6" t="s">
        <v>16</v>
      </c>
      <c r="D112" s="5" t="s">
        <v>6</v>
      </c>
      <c r="E112" s="6"/>
      <c r="F112" s="4"/>
      <c r="G112" s="72"/>
      <c r="H112" s="4"/>
      <c r="I112" s="4"/>
      <c r="J112" s="140"/>
      <c r="K112" s="6"/>
      <c r="L112" s="4"/>
      <c r="M112" s="72"/>
      <c r="N112" s="4"/>
      <c r="O112" s="4"/>
      <c r="P112" s="140"/>
      <c r="Q112" s="6">
        <v>0</v>
      </c>
      <c r="R112" s="4">
        <v>2</v>
      </c>
      <c r="S112" s="72">
        <v>3</v>
      </c>
      <c r="T112" s="4">
        <v>0</v>
      </c>
      <c r="U112" s="4">
        <v>2</v>
      </c>
      <c r="V112" s="73">
        <v>3</v>
      </c>
      <c r="W112" s="33"/>
      <c r="X112" s="141"/>
      <c r="Y112" s="220" t="s">
        <v>170</v>
      </c>
      <c r="Z112" s="244" t="s">
        <v>76</v>
      </c>
      <c r="AA112" s="244"/>
      <c r="AB112" s="1"/>
    </row>
    <row r="113" spans="1:28" ht="12.75">
      <c r="A113" s="10" t="s">
        <v>148</v>
      </c>
      <c r="B113" s="679" t="s">
        <v>94</v>
      </c>
      <c r="C113" s="6" t="s">
        <v>16</v>
      </c>
      <c r="D113" s="5" t="s">
        <v>8</v>
      </c>
      <c r="E113" s="6"/>
      <c r="F113" s="4"/>
      <c r="G113" s="72"/>
      <c r="H113" s="4"/>
      <c r="I113" s="4"/>
      <c r="J113" s="140"/>
      <c r="K113" s="6"/>
      <c r="L113" s="4"/>
      <c r="M113" s="72"/>
      <c r="N113" s="4">
        <v>0</v>
      </c>
      <c r="O113" s="4">
        <v>2</v>
      </c>
      <c r="P113" s="140">
        <v>3</v>
      </c>
      <c r="Q113" s="6"/>
      <c r="R113" s="4"/>
      <c r="S113" s="72"/>
      <c r="T113" s="4">
        <v>0</v>
      </c>
      <c r="U113" s="4">
        <v>2</v>
      </c>
      <c r="V113" s="73">
        <v>3</v>
      </c>
      <c r="W113" s="33"/>
      <c r="X113" s="141"/>
      <c r="Y113" s="220" t="s">
        <v>23</v>
      </c>
      <c r="Z113" s="244" t="s">
        <v>43</v>
      </c>
      <c r="AA113" s="244"/>
      <c r="AB113" s="1"/>
    </row>
    <row r="114" spans="1:28" ht="12.75">
      <c r="A114" s="138" t="s">
        <v>203</v>
      </c>
      <c r="B114" s="139"/>
      <c r="C114" s="21"/>
      <c r="D114" s="30"/>
      <c r="E114" s="145"/>
      <c r="F114" s="146"/>
      <c r="G114" s="72"/>
      <c r="H114" s="146"/>
      <c r="I114" s="146"/>
      <c r="J114" s="140"/>
      <c r="K114" s="145"/>
      <c r="L114" s="146"/>
      <c r="M114" s="72"/>
      <c r="N114" s="146"/>
      <c r="O114" s="146"/>
      <c r="P114" s="140"/>
      <c r="Q114" s="145"/>
      <c r="R114" s="146"/>
      <c r="S114" s="72"/>
      <c r="T114" s="146"/>
      <c r="U114" s="146"/>
      <c r="V114" s="73"/>
      <c r="W114" s="122"/>
      <c r="X114" s="141"/>
      <c r="Y114" s="220"/>
      <c r="Z114" s="244"/>
      <c r="AA114" s="244"/>
      <c r="AB114" s="1"/>
    </row>
    <row r="115" spans="1:28" ht="12.75">
      <c r="A115" s="10" t="s">
        <v>106</v>
      </c>
      <c r="B115" s="678" t="s">
        <v>257</v>
      </c>
      <c r="C115" s="6" t="s">
        <v>5</v>
      </c>
      <c r="D115" s="5" t="s">
        <v>8</v>
      </c>
      <c r="E115" s="6"/>
      <c r="F115" s="4"/>
      <c r="G115" s="72"/>
      <c r="H115" s="4">
        <v>0</v>
      </c>
      <c r="I115" s="4">
        <v>2</v>
      </c>
      <c r="J115" s="140">
        <v>3</v>
      </c>
      <c r="K115" s="6"/>
      <c r="L115" s="4"/>
      <c r="M115" s="72"/>
      <c r="N115" s="4"/>
      <c r="O115" s="4"/>
      <c r="P115" s="140"/>
      <c r="Q115" s="6"/>
      <c r="R115" s="4"/>
      <c r="S115" s="72"/>
      <c r="T115" s="4"/>
      <c r="U115" s="4"/>
      <c r="V115" s="73"/>
      <c r="W115" s="152"/>
      <c r="X115" s="141"/>
      <c r="Y115" s="220" t="s">
        <v>192</v>
      </c>
      <c r="Z115" s="244" t="s">
        <v>83</v>
      </c>
      <c r="AA115" s="244"/>
      <c r="AB115" s="1"/>
    </row>
    <row r="116" spans="1:28" ht="12.75">
      <c r="A116" s="10" t="s">
        <v>149</v>
      </c>
      <c r="B116" s="679" t="s">
        <v>135</v>
      </c>
      <c r="C116" s="6" t="s">
        <v>16</v>
      </c>
      <c r="D116" s="5" t="s">
        <v>129</v>
      </c>
      <c r="E116" s="6"/>
      <c r="F116" s="4"/>
      <c r="G116" s="72"/>
      <c r="H116" s="4"/>
      <c r="I116" s="4"/>
      <c r="J116" s="140"/>
      <c r="K116" s="6">
        <v>0</v>
      </c>
      <c r="L116" s="4">
        <v>4</v>
      </c>
      <c r="M116" s="72">
        <v>4</v>
      </c>
      <c r="N116" s="4">
        <v>0</v>
      </c>
      <c r="O116" s="4">
        <v>4</v>
      </c>
      <c r="P116" s="140">
        <v>4</v>
      </c>
      <c r="Q116" s="6">
        <v>0</v>
      </c>
      <c r="R116" s="4">
        <v>4</v>
      </c>
      <c r="S116" s="72">
        <v>4</v>
      </c>
      <c r="T116" s="4">
        <v>0</v>
      </c>
      <c r="U116" s="4">
        <v>4</v>
      </c>
      <c r="V116" s="73">
        <v>4</v>
      </c>
      <c r="W116" s="152"/>
      <c r="X116" s="141"/>
      <c r="Y116" s="220" t="s">
        <v>130</v>
      </c>
      <c r="Z116" s="244" t="s">
        <v>76</v>
      </c>
      <c r="AA116" s="244"/>
      <c r="AB116" s="1"/>
    </row>
    <row r="117" spans="1:28" ht="12.75">
      <c r="A117" s="10" t="s">
        <v>150</v>
      </c>
      <c r="B117" s="679" t="s">
        <v>136</v>
      </c>
      <c r="C117" s="6" t="s">
        <v>16</v>
      </c>
      <c r="D117" s="5" t="s">
        <v>129</v>
      </c>
      <c r="E117" s="6"/>
      <c r="F117" s="4"/>
      <c r="G117" s="72"/>
      <c r="H117" s="4"/>
      <c r="I117" s="4"/>
      <c r="J117" s="140"/>
      <c r="K117" s="6">
        <v>0</v>
      </c>
      <c r="L117" s="4">
        <v>4</v>
      </c>
      <c r="M117" s="72">
        <v>4</v>
      </c>
      <c r="N117" s="4">
        <v>0</v>
      </c>
      <c r="O117" s="4">
        <v>4</v>
      </c>
      <c r="P117" s="140">
        <v>4</v>
      </c>
      <c r="Q117" s="6">
        <v>0</v>
      </c>
      <c r="R117" s="4">
        <v>4</v>
      </c>
      <c r="S117" s="72">
        <v>4</v>
      </c>
      <c r="T117" s="4">
        <v>0</v>
      </c>
      <c r="U117" s="4">
        <v>4</v>
      </c>
      <c r="V117" s="73">
        <v>4</v>
      </c>
      <c r="W117" s="152"/>
      <c r="X117" s="141"/>
      <c r="Y117" s="220" t="s">
        <v>131</v>
      </c>
      <c r="Z117" s="244" t="s">
        <v>76</v>
      </c>
      <c r="AA117" s="244"/>
      <c r="AB117" s="1"/>
    </row>
    <row r="118" spans="1:28" ht="12.75">
      <c r="A118" s="10" t="s">
        <v>151</v>
      </c>
      <c r="B118" s="679" t="s">
        <v>132</v>
      </c>
      <c r="C118" s="6" t="s">
        <v>16</v>
      </c>
      <c r="D118" s="5" t="s">
        <v>129</v>
      </c>
      <c r="E118" s="6"/>
      <c r="F118" s="4"/>
      <c r="G118" s="72"/>
      <c r="H118" s="4"/>
      <c r="I118" s="4"/>
      <c r="J118" s="140"/>
      <c r="K118" s="6">
        <v>0</v>
      </c>
      <c r="L118" s="4">
        <v>4</v>
      </c>
      <c r="M118" s="72">
        <v>4</v>
      </c>
      <c r="N118" s="4">
        <v>0</v>
      </c>
      <c r="O118" s="4">
        <v>4</v>
      </c>
      <c r="P118" s="140">
        <v>4</v>
      </c>
      <c r="Q118" s="6">
        <v>0</v>
      </c>
      <c r="R118" s="4">
        <v>4</v>
      </c>
      <c r="S118" s="72">
        <v>4</v>
      </c>
      <c r="T118" s="4">
        <v>0</v>
      </c>
      <c r="U118" s="4">
        <v>4</v>
      </c>
      <c r="V118" s="73">
        <v>4</v>
      </c>
      <c r="W118" s="152"/>
      <c r="X118" s="141"/>
      <c r="Y118" s="220" t="s">
        <v>133</v>
      </c>
      <c r="Z118" s="244" t="s">
        <v>76</v>
      </c>
      <c r="AA118" s="244"/>
      <c r="AB118" s="1"/>
    </row>
    <row r="119" spans="1:28" ht="25.5">
      <c r="A119" s="3" t="s">
        <v>249</v>
      </c>
      <c r="B119" s="678" t="s">
        <v>314</v>
      </c>
      <c r="C119" s="6" t="s">
        <v>16</v>
      </c>
      <c r="D119" s="5" t="s">
        <v>8</v>
      </c>
      <c r="E119" s="6"/>
      <c r="F119" s="4"/>
      <c r="G119" s="72"/>
      <c r="H119" s="4"/>
      <c r="I119" s="4"/>
      <c r="J119" s="140"/>
      <c r="K119" s="6">
        <v>0</v>
      </c>
      <c r="L119" s="4">
        <v>2</v>
      </c>
      <c r="M119" s="72" t="s">
        <v>247</v>
      </c>
      <c r="N119" s="7"/>
      <c r="O119" s="7"/>
      <c r="P119" s="140"/>
      <c r="Q119" s="6">
        <v>0</v>
      </c>
      <c r="R119" s="4">
        <v>2</v>
      </c>
      <c r="S119" s="72" t="s">
        <v>247</v>
      </c>
      <c r="T119" s="7"/>
      <c r="U119" s="7"/>
      <c r="V119" s="73"/>
      <c r="W119" s="33"/>
      <c r="X119" s="141"/>
      <c r="Y119" s="220" t="s">
        <v>248</v>
      </c>
      <c r="Z119" s="244" t="s">
        <v>83</v>
      </c>
      <c r="AA119" s="244"/>
      <c r="AB119" s="1"/>
    </row>
    <row r="120" spans="1:28" ht="15.75">
      <c r="A120" s="1097" t="s">
        <v>315</v>
      </c>
      <c r="B120" s="1098"/>
      <c r="C120" s="21"/>
      <c r="D120" s="30"/>
      <c r="E120" s="145"/>
      <c r="F120" s="146"/>
      <c r="G120" s="72"/>
      <c r="H120" s="146"/>
      <c r="I120" s="146"/>
      <c r="J120" s="140"/>
      <c r="K120" s="145"/>
      <c r="L120" s="146"/>
      <c r="M120" s="72"/>
      <c r="N120" s="146"/>
      <c r="O120" s="146"/>
      <c r="P120" s="140"/>
      <c r="Q120" s="145"/>
      <c r="R120" s="146"/>
      <c r="S120" s="72"/>
      <c r="T120" s="146"/>
      <c r="U120" s="146"/>
      <c r="V120" s="73"/>
      <c r="W120" s="122"/>
      <c r="X120" s="141"/>
      <c r="Y120" s="220"/>
      <c r="Z120" s="244"/>
      <c r="AA120" s="244"/>
      <c r="AB120" s="1"/>
    </row>
    <row r="121" spans="1:28" ht="12.75">
      <c r="A121" s="138"/>
      <c r="B121" s="183" t="s">
        <v>316</v>
      </c>
      <c r="C121" s="21" t="s">
        <v>16</v>
      </c>
      <c r="D121" s="30" t="s">
        <v>8</v>
      </c>
      <c r="E121" s="145"/>
      <c r="F121" s="146"/>
      <c r="G121" s="72"/>
      <c r="H121" s="153">
        <v>0</v>
      </c>
      <c r="I121" s="146">
        <v>1</v>
      </c>
      <c r="J121" s="140">
        <v>3</v>
      </c>
      <c r="K121" s="145"/>
      <c r="L121" s="146"/>
      <c r="M121" s="72"/>
      <c r="N121" s="146"/>
      <c r="O121" s="146"/>
      <c r="P121" s="140"/>
      <c r="Q121" s="145"/>
      <c r="R121" s="146"/>
      <c r="S121" s="72"/>
      <c r="T121" s="146"/>
      <c r="U121" s="146"/>
      <c r="V121" s="73"/>
      <c r="W121" s="122"/>
      <c r="X121" s="141"/>
      <c r="Y121" s="219" t="s">
        <v>176</v>
      </c>
      <c r="Z121" s="139" t="s">
        <v>69</v>
      </c>
      <c r="AA121" s="405"/>
      <c r="AB121" s="139"/>
    </row>
    <row r="122" spans="1:28" ht="12.75">
      <c r="A122" s="10" t="s">
        <v>317</v>
      </c>
      <c r="B122" s="680" t="s">
        <v>318</v>
      </c>
      <c r="C122" s="6" t="s">
        <v>16</v>
      </c>
      <c r="D122" s="5" t="s">
        <v>174</v>
      </c>
      <c r="E122" s="6">
        <v>0</v>
      </c>
      <c r="F122" s="4">
        <v>2</v>
      </c>
      <c r="G122" s="72">
        <v>0</v>
      </c>
      <c r="H122" s="4">
        <v>0</v>
      </c>
      <c r="I122" s="4">
        <v>2</v>
      </c>
      <c r="J122" s="140">
        <v>0</v>
      </c>
      <c r="K122" s="6"/>
      <c r="L122" s="4"/>
      <c r="M122" s="72"/>
      <c r="N122" s="4"/>
      <c r="O122" s="4"/>
      <c r="P122" s="140"/>
      <c r="Q122" s="6"/>
      <c r="R122" s="4"/>
      <c r="S122" s="72"/>
      <c r="T122" s="4"/>
      <c r="U122" s="4"/>
      <c r="V122" s="73"/>
      <c r="W122" s="33"/>
      <c r="X122" s="141"/>
      <c r="Y122" s="220" t="s">
        <v>7</v>
      </c>
      <c r="Z122" s="244" t="s">
        <v>82</v>
      </c>
      <c r="AA122" s="244"/>
      <c r="AB122" s="1"/>
    </row>
    <row r="123" spans="1:28" ht="12.75">
      <c r="A123" s="18" t="s">
        <v>319</v>
      </c>
      <c r="B123" s="680" t="s">
        <v>320</v>
      </c>
      <c r="C123" s="21" t="s">
        <v>16</v>
      </c>
      <c r="D123" s="30" t="s">
        <v>174</v>
      </c>
      <c r="E123" s="21">
        <v>0</v>
      </c>
      <c r="F123" s="19">
        <v>2</v>
      </c>
      <c r="G123" s="72">
        <v>0</v>
      </c>
      <c r="H123" s="19">
        <v>0</v>
      </c>
      <c r="I123" s="19">
        <v>2</v>
      </c>
      <c r="J123" s="140">
        <v>0</v>
      </c>
      <c r="K123" s="21"/>
      <c r="L123" s="19"/>
      <c r="M123" s="72"/>
      <c r="N123" s="19"/>
      <c r="O123" s="19"/>
      <c r="P123" s="140"/>
      <c r="Q123" s="21"/>
      <c r="R123" s="19"/>
      <c r="S123" s="72"/>
      <c r="T123" s="19"/>
      <c r="U123" s="19"/>
      <c r="V123" s="73"/>
      <c r="W123" s="122"/>
      <c r="X123" s="141"/>
      <c r="Y123" s="220" t="s">
        <v>7</v>
      </c>
      <c r="Z123" s="244" t="s">
        <v>82</v>
      </c>
      <c r="AA123" s="244"/>
      <c r="AB123" s="1"/>
    </row>
    <row r="124" spans="1:28" ht="12.75">
      <c r="A124" s="10" t="s">
        <v>108</v>
      </c>
      <c r="B124" s="678" t="s">
        <v>321</v>
      </c>
      <c r="C124" s="6" t="s">
        <v>16</v>
      </c>
      <c r="D124" s="5" t="s">
        <v>6</v>
      </c>
      <c r="E124" s="6">
        <v>2</v>
      </c>
      <c r="F124" s="4">
        <v>0</v>
      </c>
      <c r="G124" s="72">
        <v>3</v>
      </c>
      <c r="H124" s="4">
        <v>2</v>
      </c>
      <c r="I124" s="4">
        <v>0</v>
      </c>
      <c r="J124" s="140">
        <v>3</v>
      </c>
      <c r="K124" s="6">
        <v>2</v>
      </c>
      <c r="L124" s="4">
        <v>0</v>
      </c>
      <c r="M124" s="72">
        <v>3</v>
      </c>
      <c r="N124" s="4"/>
      <c r="O124" s="4"/>
      <c r="P124" s="140"/>
      <c r="Q124" s="6"/>
      <c r="R124" s="4"/>
      <c r="S124" s="72"/>
      <c r="T124" s="4"/>
      <c r="U124" s="4"/>
      <c r="V124" s="73"/>
      <c r="W124" s="33"/>
      <c r="X124" s="141"/>
      <c r="Y124" s="220" t="s">
        <v>17</v>
      </c>
      <c r="Z124" s="244" t="s">
        <v>70</v>
      </c>
      <c r="AA124" s="244"/>
      <c r="AB124" s="1"/>
    </row>
    <row r="125" spans="1:28" ht="12.75">
      <c r="A125" s="10" t="s">
        <v>114</v>
      </c>
      <c r="B125" s="678" t="s">
        <v>37</v>
      </c>
      <c r="C125" s="6" t="s">
        <v>16</v>
      </c>
      <c r="D125" s="5" t="s">
        <v>6</v>
      </c>
      <c r="E125" s="6">
        <v>0</v>
      </c>
      <c r="F125" s="4">
        <v>2</v>
      </c>
      <c r="G125" s="72">
        <v>3</v>
      </c>
      <c r="H125" s="4"/>
      <c r="I125" s="4"/>
      <c r="J125" s="140"/>
      <c r="K125" s="6"/>
      <c r="L125" s="4"/>
      <c r="M125" s="72"/>
      <c r="N125" s="4"/>
      <c r="O125" s="4"/>
      <c r="P125" s="140"/>
      <c r="Q125" s="6"/>
      <c r="R125" s="4"/>
      <c r="S125" s="72"/>
      <c r="T125" s="4"/>
      <c r="U125" s="4"/>
      <c r="V125" s="73"/>
      <c r="W125" s="33"/>
      <c r="X125" s="141"/>
      <c r="Y125" s="220" t="s">
        <v>23</v>
      </c>
      <c r="Z125" s="244" t="s">
        <v>81</v>
      </c>
      <c r="AA125" s="244"/>
      <c r="AB125" s="1"/>
    </row>
    <row r="126" spans="1:28" ht="12.75">
      <c r="A126" s="10" t="s">
        <v>113</v>
      </c>
      <c r="B126" s="678" t="s">
        <v>35</v>
      </c>
      <c r="C126" s="6" t="s">
        <v>16</v>
      </c>
      <c r="D126" s="5" t="s">
        <v>6</v>
      </c>
      <c r="E126" s="6"/>
      <c r="F126" s="4"/>
      <c r="G126" s="72"/>
      <c r="H126" s="4">
        <v>2</v>
      </c>
      <c r="I126" s="4">
        <v>0</v>
      </c>
      <c r="J126" s="140">
        <v>3</v>
      </c>
      <c r="K126" s="6"/>
      <c r="L126" s="4"/>
      <c r="M126" s="72"/>
      <c r="N126" s="4"/>
      <c r="O126" s="4"/>
      <c r="P126" s="140"/>
      <c r="Q126" s="6"/>
      <c r="R126" s="4"/>
      <c r="S126" s="72"/>
      <c r="T126" s="4"/>
      <c r="U126" s="4"/>
      <c r="V126" s="73"/>
      <c r="W126" s="33"/>
      <c r="X126" s="141"/>
      <c r="Y126" s="220" t="s">
        <v>36</v>
      </c>
      <c r="Z126" s="244" t="s">
        <v>127</v>
      </c>
      <c r="AA126" s="244"/>
      <c r="AB126" s="1"/>
    </row>
    <row r="127" spans="1:28" ht="12.75">
      <c r="A127" s="10" t="s">
        <v>172</v>
      </c>
      <c r="B127" s="678" t="s">
        <v>85</v>
      </c>
      <c r="C127" s="6" t="s">
        <v>16</v>
      </c>
      <c r="D127" s="5" t="s">
        <v>6</v>
      </c>
      <c r="E127" s="6"/>
      <c r="F127" s="4"/>
      <c r="G127" s="72"/>
      <c r="H127" s="4">
        <v>1</v>
      </c>
      <c r="I127" s="4">
        <v>2</v>
      </c>
      <c r="J127" s="140">
        <v>4</v>
      </c>
      <c r="K127" s="6"/>
      <c r="L127" s="4"/>
      <c r="M127" s="72"/>
      <c r="N127" s="4"/>
      <c r="O127" s="4"/>
      <c r="P127" s="140"/>
      <c r="Q127" s="6"/>
      <c r="R127" s="4"/>
      <c r="S127" s="72"/>
      <c r="T127" s="4"/>
      <c r="U127" s="4"/>
      <c r="V127" s="73"/>
      <c r="W127" s="33"/>
      <c r="X127" s="141"/>
      <c r="Y127" s="220" t="s">
        <v>23</v>
      </c>
      <c r="Z127" s="244" t="s">
        <v>81</v>
      </c>
      <c r="AA127" s="244"/>
      <c r="AB127" s="1"/>
    </row>
    <row r="128" spans="1:28" ht="12.75">
      <c r="A128" s="10" t="s">
        <v>253</v>
      </c>
      <c r="B128" s="678" t="s">
        <v>239</v>
      </c>
      <c r="C128" s="6" t="s">
        <v>16</v>
      </c>
      <c r="D128" s="5" t="s">
        <v>6</v>
      </c>
      <c r="E128" s="6">
        <v>2</v>
      </c>
      <c r="F128" s="4">
        <v>0</v>
      </c>
      <c r="G128" s="72">
        <v>3</v>
      </c>
      <c r="H128" s="4"/>
      <c r="I128" s="4"/>
      <c r="J128" s="140"/>
      <c r="K128" s="6"/>
      <c r="L128" s="4"/>
      <c r="M128" s="72"/>
      <c r="N128" s="4"/>
      <c r="O128" s="4"/>
      <c r="P128" s="140"/>
      <c r="Q128" s="6"/>
      <c r="R128" s="4"/>
      <c r="S128" s="72"/>
      <c r="T128" s="4"/>
      <c r="U128" s="4"/>
      <c r="V128" s="73"/>
      <c r="W128" s="33"/>
      <c r="X128" s="141"/>
      <c r="Y128" s="220" t="s">
        <v>240</v>
      </c>
      <c r="Z128" s="244" t="s">
        <v>80</v>
      </c>
      <c r="AA128" s="244"/>
      <c r="AB128" s="1"/>
    </row>
    <row r="129" spans="1:28" ht="12.75">
      <c r="A129" s="10" t="s">
        <v>254</v>
      </c>
      <c r="B129" s="678" t="s">
        <v>241</v>
      </c>
      <c r="C129" s="6" t="s">
        <v>16</v>
      </c>
      <c r="D129" s="5" t="s">
        <v>6</v>
      </c>
      <c r="E129" s="6"/>
      <c r="F129" s="4"/>
      <c r="G129" s="72"/>
      <c r="H129" s="4">
        <v>2</v>
      </c>
      <c r="I129" s="4">
        <v>0</v>
      </c>
      <c r="J129" s="140">
        <v>3</v>
      </c>
      <c r="K129" s="6"/>
      <c r="L129" s="4"/>
      <c r="M129" s="72"/>
      <c r="N129" s="4"/>
      <c r="O129" s="4"/>
      <c r="P129" s="140"/>
      <c r="Q129" s="6"/>
      <c r="R129" s="4"/>
      <c r="S129" s="72"/>
      <c r="T129" s="4"/>
      <c r="U129" s="4"/>
      <c r="V129" s="73"/>
      <c r="W129" s="33"/>
      <c r="X129" s="141"/>
      <c r="Y129" s="220" t="s">
        <v>240</v>
      </c>
      <c r="Z129" s="244" t="s">
        <v>80</v>
      </c>
      <c r="AA129" s="244"/>
      <c r="AB129" s="1"/>
    </row>
    <row r="130" spans="1:28" ht="12.75">
      <c r="A130" s="10" t="s">
        <v>122</v>
      </c>
      <c r="B130" s="679" t="s">
        <v>93</v>
      </c>
      <c r="C130" s="6" t="s">
        <v>16</v>
      </c>
      <c r="D130" s="5" t="s">
        <v>6</v>
      </c>
      <c r="E130" s="6"/>
      <c r="F130" s="4"/>
      <c r="G130" s="72"/>
      <c r="H130" s="4"/>
      <c r="I130" s="4"/>
      <c r="J130" s="140"/>
      <c r="K130" s="6">
        <v>1</v>
      </c>
      <c r="L130" s="4">
        <v>2</v>
      </c>
      <c r="M130" s="72">
        <v>4</v>
      </c>
      <c r="N130" s="4"/>
      <c r="O130" s="4"/>
      <c r="P130" s="140"/>
      <c r="Q130" s="6"/>
      <c r="R130" s="4"/>
      <c r="S130" s="72"/>
      <c r="T130" s="4"/>
      <c r="U130" s="4"/>
      <c r="V130" s="73"/>
      <c r="W130" s="33"/>
      <c r="X130" s="141"/>
      <c r="Y130" s="220" t="s">
        <v>322</v>
      </c>
      <c r="Z130" s="244" t="s">
        <v>323</v>
      </c>
      <c r="AA130" s="244"/>
      <c r="AB130" s="1"/>
    </row>
    <row r="131" spans="1:28" ht="12.75">
      <c r="A131" s="10" t="s">
        <v>177</v>
      </c>
      <c r="B131" s="679" t="s">
        <v>178</v>
      </c>
      <c r="C131" s="6" t="s">
        <v>16</v>
      </c>
      <c r="D131" s="5" t="s">
        <v>6</v>
      </c>
      <c r="E131" s="6"/>
      <c r="F131" s="4"/>
      <c r="G131" s="72"/>
      <c r="H131" s="4"/>
      <c r="I131" s="4"/>
      <c r="J131" s="140"/>
      <c r="K131" s="11">
        <v>2</v>
      </c>
      <c r="L131" s="12">
        <v>2</v>
      </c>
      <c r="M131" s="72">
        <v>4</v>
      </c>
      <c r="N131" s="4">
        <v>2</v>
      </c>
      <c r="O131" s="4">
        <v>2</v>
      </c>
      <c r="P131" s="140">
        <v>4</v>
      </c>
      <c r="Q131" s="11">
        <v>2</v>
      </c>
      <c r="R131" s="12">
        <v>2</v>
      </c>
      <c r="S131" s="72">
        <v>4</v>
      </c>
      <c r="T131" s="4">
        <v>2</v>
      </c>
      <c r="U131" s="4">
        <v>2</v>
      </c>
      <c r="V131" s="73">
        <v>4</v>
      </c>
      <c r="W131" s="154"/>
      <c r="X131" s="141"/>
      <c r="Y131" s="220" t="s">
        <v>324</v>
      </c>
      <c r="Z131" s="244" t="s">
        <v>179</v>
      </c>
      <c r="AA131" s="244"/>
      <c r="AB131" s="1"/>
    </row>
    <row r="132" spans="1:28" ht="25.5">
      <c r="A132" s="10" t="s">
        <v>123</v>
      </c>
      <c r="B132" s="679" t="s">
        <v>86</v>
      </c>
      <c r="C132" s="6" t="s">
        <v>16</v>
      </c>
      <c r="D132" s="5" t="s">
        <v>6</v>
      </c>
      <c r="E132" s="6"/>
      <c r="F132" s="4"/>
      <c r="G132" s="72"/>
      <c r="H132" s="4"/>
      <c r="I132" s="4"/>
      <c r="J132" s="140"/>
      <c r="K132" s="6">
        <v>1</v>
      </c>
      <c r="L132" s="4">
        <v>1</v>
      </c>
      <c r="M132" s="72">
        <v>3</v>
      </c>
      <c r="N132" s="4">
        <v>1</v>
      </c>
      <c r="O132" s="4">
        <v>1</v>
      </c>
      <c r="P132" s="140">
        <v>3</v>
      </c>
      <c r="Q132" s="6">
        <v>1</v>
      </c>
      <c r="R132" s="4">
        <v>1</v>
      </c>
      <c r="S132" s="72">
        <v>3</v>
      </c>
      <c r="T132" s="4">
        <v>1</v>
      </c>
      <c r="U132" s="4">
        <v>1</v>
      </c>
      <c r="V132" s="73">
        <v>3</v>
      </c>
      <c r="W132" s="33"/>
      <c r="X132" s="141"/>
      <c r="Y132" s="220" t="s">
        <v>87</v>
      </c>
      <c r="Z132" s="244" t="s">
        <v>88</v>
      </c>
      <c r="AA132" s="244"/>
      <c r="AB132" s="1"/>
    </row>
    <row r="133" spans="1:28" ht="25.5">
      <c r="A133" s="10" t="s">
        <v>325</v>
      </c>
      <c r="B133" s="680" t="s">
        <v>326</v>
      </c>
      <c r="C133" s="6" t="s">
        <v>16</v>
      </c>
      <c r="D133" s="5" t="s">
        <v>6</v>
      </c>
      <c r="E133" s="6"/>
      <c r="F133" s="4"/>
      <c r="G133" s="72"/>
      <c r="H133" s="4"/>
      <c r="I133" s="4"/>
      <c r="J133" s="140"/>
      <c r="K133" s="6">
        <v>2</v>
      </c>
      <c r="L133" s="4">
        <v>0</v>
      </c>
      <c r="M133" s="72">
        <v>3</v>
      </c>
      <c r="N133" s="4"/>
      <c r="O133" s="4"/>
      <c r="P133" s="140"/>
      <c r="Q133" s="6"/>
      <c r="R133" s="4"/>
      <c r="S133" s="72"/>
      <c r="T133" s="4"/>
      <c r="U133" s="4"/>
      <c r="V133" s="73"/>
      <c r="W133" s="33"/>
      <c r="X133" s="141"/>
      <c r="Y133" s="220" t="s">
        <v>327</v>
      </c>
      <c r="Z133" s="244" t="s">
        <v>328</v>
      </c>
      <c r="AA133" s="244"/>
      <c r="AB133" s="1"/>
    </row>
    <row r="134" spans="1:28" ht="12.75">
      <c r="A134" s="10" t="s">
        <v>125</v>
      </c>
      <c r="B134" s="679" t="s">
        <v>89</v>
      </c>
      <c r="C134" s="6" t="s">
        <v>16</v>
      </c>
      <c r="D134" s="5" t="s">
        <v>6</v>
      </c>
      <c r="E134" s="6"/>
      <c r="F134" s="4"/>
      <c r="G134" s="72"/>
      <c r="H134" s="4"/>
      <c r="I134" s="4"/>
      <c r="J134" s="140"/>
      <c r="K134" s="6"/>
      <c r="L134" s="4"/>
      <c r="M134" s="72"/>
      <c r="N134" s="4">
        <v>2</v>
      </c>
      <c r="O134" s="4">
        <v>0</v>
      </c>
      <c r="P134" s="140">
        <v>3</v>
      </c>
      <c r="Q134" s="6"/>
      <c r="R134" s="4"/>
      <c r="S134" s="72"/>
      <c r="T134" s="4">
        <v>2</v>
      </c>
      <c r="U134" s="4">
        <v>0</v>
      </c>
      <c r="V134" s="73">
        <v>3</v>
      </c>
      <c r="W134" s="33"/>
      <c r="X134" s="141"/>
      <c r="Y134" s="220" t="s">
        <v>134</v>
      </c>
      <c r="Z134" s="244" t="s">
        <v>80</v>
      </c>
      <c r="AA134" s="244"/>
      <c r="AB134" s="1"/>
    </row>
    <row r="135" spans="1:28" ht="12.75">
      <c r="A135" s="3" t="s">
        <v>250</v>
      </c>
      <c r="B135" s="678" t="s">
        <v>242</v>
      </c>
      <c r="C135" s="21" t="s">
        <v>16</v>
      </c>
      <c r="D135" s="30" t="s">
        <v>6</v>
      </c>
      <c r="E135" s="21"/>
      <c r="F135" s="19"/>
      <c r="G135" s="72"/>
      <c r="H135" s="19"/>
      <c r="I135" s="19"/>
      <c r="J135" s="140"/>
      <c r="K135" s="21">
        <v>2</v>
      </c>
      <c r="L135" s="19">
        <v>0</v>
      </c>
      <c r="M135" s="72">
        <v>3</v>
      </c>
      <c r="N135" s="19"/>
      <c r="O135" s="19"/>
      <c r="P135" s="140"/>
      <c r="Q135" s="21"/>
      <c r="R135" s="19"/>
      <c r="S135" s="72"/>
      <c r="T135" s="19"/>
      <c r="U135" s="19"/>
      <c r="V135" s="73"/>
      <c r="W135" s="33"/>
      <c r="X135" s="141"/>
      <c r="Y135" s="220" t="s">
        <v>243</v>
      </c>
      <c r="Z135" s="244" t="s">
        <v>80</v>
      </c>
      <c r="AA135" s="244"/>
      <c r="AB135" s="1"/>
    </row>
    <row r="136" spans="1:28" ht="12.75">
      <c r="A136" s="8" t="s">
        <v>251</v>
      </c>
      <c r="B136" s="678" t="s">
        <v>244</v>
      </c>
      <c r="C136" s="21" t="s">
        <v>16</v>
      </c>
      <c r="D136" s="30" t="s">
        <v>6</v>
      </c>
      <c r="E136" s="21"/>
      <c r="F136" s="19"/>
      <c r="G136" s="72"/>
      <c r="H136" s="19"/>
      <c r="I136" s="19"/>
      <c r="J136" s="140"/>
      <c r="K136" s="21"/>
      <c r="L136" s="19"/>
      <c r="M136" s="72"/>
      <c r="N136" s="19">
        <v>2</v>
      </c>
      <c r="O136" s="19">
        <v>1</v>
      </c>
      <c r="P136" s="140">
        <v>3</v>
      </c>
      <c r="Q136" s="21"/>
      <c r="R136" s="19"/>
      <c r="S136" s="72"/>
      <c r="T136" s="19"/>
      <c r="U136" s="19"/>
      <c r="V136" s="73"/>
      <c r="W136" s="33"/>
      <c r="X136" s="141"/>
      <c r="Y136" s="220" t="s">
        <v>245</v>
      </c>
      <c r="Z136" s="244" t="s">
        <v>80</v>
      </c>
      <c r="AA136" s="244"/>
      <c r="AB136" s="1"/>
    </row>
    <row r="137" spans="1:28" ht="12.75">
      <c r="A137" s="8" t="s">
        <v>252</v>
      </c>
      <c r="B137" s="678" t="s">
        <v>246</v>
      </c>
      <c r="C137" s="21" t="s">
        <v>16</v>
      </c>
      <c r="D137" s="30" t="s">
        <v>6</v>
      </c>
      <c r="E137" s="21"/>
      <c r="F137" s="19"/>
      <c r="G137" s="72"/>
      <c r="H137" s="19"/>
      <c r="I137" s="19"/>
      <c r="J137" s="140"/>
      <c r="K137" s="21"/>
      <c r="L137" s="19"/>
      <c r="M137" s="72"/>
      <c r="N137" s="19">
        <v>2</v>
      </c>
      <c r="O137" s="19">
        <v>0</v>
      </c>
      <c r="P137" s="140">
        <v>3</v>
      </c>
      <c r="Q137" s="21"/>
      <c r="R137" s="19"/>
      <c r="S137" s="72"/>
      <c r="T137" s="19"/>
      <c r="U137" s="19"/>
      <c r="V137" s="73"/>
      <c r="W137" s="33"/>
      <c r="X137" s="141"/>
      <c r="Y137" s="220" t="s">
        <v>243</v>
      </c>
      <c r="Z137" s="244" t="s">
        <v>80</v>
      </c>
      <c r="AA137" s="244"/>
      <c r="AB137" s="1"/>
    </row>
    <row r="138" spans="1:28" ht="12.75">
      <c r="A138" s="10" t="s">
        <v>329</v>
      </c>
      <c r="B138" s="680" t="s">
        <v>330</v>
      </c>
      <c r="C138" s="6" t="s">
        <v>16</v>
      </c>
      <c r="D138" s="5" t="s">
        <v>8</v>
      </c>
      <c r="E138" s="6"/>
      <c r="F138" s="4"/>
      <c r="G138" s="72"/>
      <c r="H138" s="4"/>
      <c r="I138" s="4"/>
      <c r="J138" s="140"/>
      <c r="K138" s="6"/>
      <c r="L138" s="4"/>
      <c r="M138" s="72"/>
      <c r="N138" s="4"/>
      <c r="O138" s="4"/>
      <c r="P138" s="140"/>
      <c r="Q138" s="6">
        <v>1</v>
      </c>
      <c r="R138" s="4">
        <v>2</v>
      </c>
      <c r="S138" s="72">
        <v>4</v>
      </c>
      <c r="T138" s="4"/>
      <c r="U138" s="4"/>
      <c r="V138" s="73"/>
      <c r="W138" s="33"/>
      <c r="X138" s="141"/>
      <c r="Y138" s="220" t="s">
        <v>331</v>
      </c>
      <c r="Z138" s="244" t="s">
        <v>332</v>
      </c>
      <c r="AA138" s="244"/>
      <c r="AB138" s="1"/>
    </row>
    <row r="139" spans="1:28" ht="12.75">
      <c r="A139" s="155" t="s">
        <v>282</v>
      </c>
      <c r="B139" s="681" t="s">
        <v>333</v>
      </c>
      <c r="C139" s="156"/>
      <c r="D139" s="157"/>
      <c r="E139" s="156"/>
      <c r="F139" s="13"/>
      <c r="G139" s="158"/>
      <c r="H139" s="13"/>
      <c r="I139" s="13"/>
      <c r="J139" s="159"/>
      <c r="K139" s="156"/>
      <c r="L139" s="13"/>
      <c r="M139" s="158"/>
      <c r="N139" s="13"/>
      <c r="O139" s="13"/>
      <c r="P139" s="159"/>
      <c r="Q139" s="156"/>
      <c r="R139" s="13"/>
      <c r="S139" s="158"/>
      <c r="T139" s="13"/>
      <c r="U139" s="13"/>
      <c r="V139" s="160"/>
      <c r="W139" s="161"/>
      <c r="X139" s="162"/>
      <c r="Y139" s="220" t="s">
        <v>334</v>
      </c>
      <c r="Z139" s="244"/>
      <c r="AA139" s="244"/>
      <c r="AB139" s="1"/>
    </row>
    <row r="140" spans="1:28" ht="25.5">
      <c r="A140" s="265" t="s">
        <v>201</v>
      </c>
      <c r="B140" s="266" t="s">
        <v>346</v>
      </c>
      <c r="C140" s="267" t="s">
        <v>16</v>
      </c>
      <c r="D140" s="268" t="s">
        <v>6</v>
      </c>
      <c r="E140" s="269"/>
      <c r="F140" s="270"/>
      <c r="G140" s="271"/>
      <c r="H140" s="270"/>
      <c r="I140" s="270"/>
      <c r="J140" s="272"/>
      <c r="K140" s="269"/>
      <c r="L140" s="270"/>
      <c r="M140" s="271"/>
      <c r="N140" s="270">
        <v>0</v>
      </c>
      <c r="O140" s="270">
        <v>2</v>
      </c>
      <c r="P140" s="272">
        <v>3</v>
      </c>
      <c r="Q140" s="269"/>
      <c r="R140" s="270"/>
      <c r="S140" s="271"/>
      <c r="T140" s="270"/>
      <c r="U140" s="270"/>
      <c r="V140" s="273"/>
      <c r="W140" s="274"/>
      <c r="X140" s="275"/>
      <c r="Y140" s="276" t="s">
        <v>60</v>
      </c>
      <c r="Z140" s="277" t="s">
        <v>336</v>
      </c>
      <c r="AA140" s="406"/>
      <c r="AB140" s="435"/>
    </row>
    <row r="141" spans="1:28" ht="25.5">
      <c r="A141" s="265" t="s">
        <v>142</v>
      </c>
      <c r="B141" s="278" t="s">
        <v>255</v>
      </c>
      <c r="C141" s="279" t="s">
        <v>16</v>
      </c>
      <c r="D141" s="280" t="s">
        <v>8</v>
      </c>
      <c r="E141" s="269"/>
      <c r="F141" s="270"/>
      <c r="G141" s="271"/>
      <c r="H141" s="270"/>
      <c r="I141" s="270"/>
      <c r="J141" s="272"/>
      <c r="K141" s="269"/>
      <c r="L141" s="270"/>
      <c r="M141" s="271"/>
      <c r="N141" s="270"/>
      <c r="O141" s="270"/>
      <c r="P141" s="272"/>
      <c r="Q141" s="269">
        <v>0</v>
      </c>
      <c r="R141" s="270">
        <v>2</v>
      </c>
      <c r="S141" s="271">
        <v>3</v>
      </c>
      <c r="T141" s="270"/>
      <c r="U141" s="270"/>
      <c r="V141" s="273"/>
      <c r="W141" s="274"/>
      <c r="X141" s="275"/>
      <c r="Y141" s="281" t="s">
        <v>223</v>
      </c>
      <c r="Z141" s="282" t="s">
        <v>72</v>
      </c>
      <c r="AA141" s="194"/>
      <c r="AB141" s="282"/>
    </row>
    <row r="142" spans="1:28" ht="25.5">
      <c r="A142" s="185" t="s">
        <v>158</v>
      </c>
      <c r="B142" s="189" t="s">
        <v>160</v>
      </c>
      <c r="C142" s="190" t="s">
        <v>16</v>
      </c>
      <c r="D142" s="191" t="s">
        <v>6</v>
      </c>
      <c r="E142" s="156"/>
      <c r="F142" s="13"/>
      <c r="G142" s="158"/>
      <c r="H142" s="13"/>
      <c r="I142" s="13"/>
      <c r="J142" s="159"/>
      <c r="K142" s="156"/>
      <c r="L142" s="13"/>
      <c r="M142" s="158"/>
      <c r="N142" s="13"/>
      <c r="O142" s="13"/>
      <c r="P142" s="159"/>
      <c r="Q142" s="156">
        <v>2</v>
      </c>
      <c r="R142" s="13">
        <v>1</v>
      </c>
      <c r="S142" s="158">
        <v>4</v>
      </c>
      <c r="T142" s="13"/>
      <c r="U142" s="13"/>
      <c r="V142" s="160"/>
      <c r="W142" s="161"/>
      <c r="X142" s="162"/>
      <c r="Y142" s="221" t="s">
        <v>159</v>
      </c>
      <c r="Z142" s="192" t="s">
        <v>88</v>
      </c>
      <c r="AA142" s="192"/>
      <c r="AB142" s="192"/>
    </row>
    <row r="143" spans="1:28" ht="13.5" thickBot="1">
      <c r="A143" s="185" t="s">
        <v>161</v>
      </c>
      <c r="B143" s="188" t="s">
        <v>215</v>
      </c>
      <c r="C143" s="190" t="s">
        <v>16</v>
      </c>
      <c r="D143" s="197" t="s">
        <v>6</v>
      </c>
      <c r="E143" s="27"/>
      <c r="F143" s="25"/>
      <c r="G143" s="78"/>
      <c r="H143" s="25"/>
      <c r="I143" s="25"/>
      <c r="J143" s="163"/>
      <c r="K143" s="27"/>
      <c r="L143" s="25"/>
      <c r="M143" s="78"/>
      <c r="N143" s="25">
        <v>2</v>
      </c>
      <c r="O143" s="25">
        <v>2</v>
      </c>
      <c r="P143" s="163">
        <v>5</v>
      </c>
      <c r="Q143" s="27"/>
      <c r="R143" s="25"/>
      <c r="S143" s="78"/>
      <c r="T143" s="25"/>
      <c r="U143" s="25"/>
      <c r="V143" s="79"/>
      <c r="W143" s="164"/>
      <c r="X143" s="165"/>
      <c r="Y143" s="221" t="s">
        <v>159</v>
      </c>
      <c r="Z143" s="200" t="s">
        <v>88</v>
      </c>
      <c r="AA143" s="200"/>
      <c r="AB143" s="200"/>
    </row>
    <row r="144" spans="1:28" ht="13.5" thickBot="1">
      <c r="A144" s="199" t="s">
        <v>340</v>
      </c>
      <c r="B144" s="198"/>
      <c r="C144" s="135"/>
      <c r="D144" s="135"/>
      <c r="E144" s="136"/>
      <c r="F144" s="135"/>
      <c r="G144" s="359"/>
      <c r="H144" s="135"/>
      <c r="I144" s="135"/>
      <c r="J144" s="359"/>
      <c r="K144" s="136"/>
      <c r="L144" s="135"/>
      <c r="M144" s="359"/>
      <c r="N144" s="135"/>
      <c r="O144" s="135"/>
      <c r="P144" s="359"/>
      <c r="Q144" s="136"/>
      <c r="R144" s="135"/>
      <c r="S144" s="359"/>
      <c r="T144" s="135"/>
      <c r="U144" s="135"/>
      <c r="V144" s="362"/>
      <c r="W144" s="135"/>
      <c r="X144" s="359"/>
      <c r="Y144" s="222"/>
      <c r="Z144" s="137"/>
      <c r="AA144" s="137"/>
      <c r="AB144" s="433"/>
    </row>
    <row r="145" spans="1:28" ht="24" thickBot="1">
      <c r="A145" s="1087" t="s">
        <v>335</v>
      </c>
      <c r="B145" s="1107"/>
      <c r="C145" s="96"/>
      <c r="D145" s="97"/>
      <c r="E145" s="96"/>
      <c r="F145" s="98"/>
      <c r="G145" s="98"/>
      <c r="H145" s="98"/>
      <c r="I145" s="98"/>
      <c r="J145" s="97"/>
      <c r="K145" s="96"/>
      <c r="L145" s="98"/>
      <c r="M145" s="98"/>
      <c r="N145" s="98"/>
      <c r="O145" s="98"/>
      <c r="P145" s="97"/>
      <c r="Q145" s="96"/>
      <c r="R145" s="98"/>
      <c r="S145" s="98"/>
      <c r="T145" s="98"/>
      <c r="U145" s="98"/>
      <c r="V145" s="99"/>
      <c r="W145" s="100"/>
      <c r="X145" s="166">
        <v>0</v>
      </c>
      <c r="Y145" s="586"/>
      <c r="Z145" s="240"/>
      <c r="AA145" s="399"/>
      <c r="AB145" s="240"/>
    </row>
    <row r="146" spans="1:28" ht="12.75">
      <c r="A146" s="18" t="s">
        <v>137</v>
      </c>
      <c r="B146" s="677" t="s">
        <v>185</v>
      </c>
      <c r="C146" s="21" t="s">
        <v>33</v>
      </c>
      <c r="D146" s="30" t="s">
        <v>162</v>
      </c>
      <c r="E146" s="21">
        <v>0</v>
      </c>
      <c r="F146" s="19">
        <v>2</v>
      </c>
      <c r="G146" s="140">
        <v>0</v>
      </c>
      <c r="H146" s="21">
        <v>0</v>
      </c>
      <c r="I146" s="19">
        <v>2</v>
      </c>
      <c r="J146" s="140">
        <v>0</v>
      </c>
      <c r="K146" s="21"/>
      <c r="L146" s="19"/>
      <c r="M146" s="140"/>
      <c r="N146" s="21"/>
      <c r="O146" s="19"/>
      <c r="P146" s="140"/>
      <c r="Q146" s="21"/>
      <c r="R146" s="19"/>
      <c r="S146" s="73"/>
      <c r="T146" s="21"/>
      <c r="U146" s="19"/>
      <c r="V146" s="73"/>
      <c r="W146" s="122"/>
      <c r="X146" s="141"/>
      <c r="Y146" s="338" t="s">
        <v>190</v>
      </c>
      <c r="Z146" s="68" t="s">
        <v>173</v>
      </c>
      <c r="AA146" s="347"/>
      <c r="AB146" s="68"/>
    </row>
    <row r="147" spans="1:28" ht="13.5" thickBot="1">
      <c r="A147" s="598" t="s">
        <v>258</v>
      </c>
      <c r="B147" s="682" t="s">
        <v>46</v>
      </c>
      <c r="C147" s="76" t="s">
        <v>33</v>
      </c>
      <c r="D147" s="599" t="s">
        <v>162</v>
      </c>
      <c r="E147" s="76"/>
      <c r="F147" s="77"/>
      <c r="G147" s="163"/>
      <c r="H147" s="76"/>
      <c r="I147" s="77"/>
      <c r="J147" s="163"/>
      <c r="K147" s="76"/>
      <c r="L147" s="77"/>
      <c r="M147" s="163"/>
      <c r="N147" s="76"/>
      <c r="O147" s="77"/>
      <c r="P147" s="163"/>
      <c r="Q147" s="76"/>
      <c r="R147" s="77"/>
      <c r="S147" s="79"/>
      <c r="T147" s="76">
        <v>0</v>
      </c>
      <c r="U147" s="77">
        <v>2</v>
      </c>
      <c r="V147" s="79">
        <v>0</v>
      </c>
      <c r="W147" s="542"/>
      <c r="X147" s="165"/>
      <c r="Y147" s="600" t="s">
        <v>258</v>
      </c>
      <c r="Z147" s="601" t="s">
        <v>258</v>
      </c>
      <c r="AA147" s="401"/>
      <c r="AB147" s="601"/>
    </row>
    <row r="148" spans="1:28" ht="13.5" thickBot="1">
      <c r="A148" s="134"/>
      <c r="B148" s="126"/>
      <c r="C148" s="135"/>
      <c r="D148" s="135"/>
      <c r="E148" s="136"/>
      <c r="F148" s="135"/>
      <c r="G148" s="359"/>
      <c r="H148" s="135"/>
      <c r="I148" s="135"/>
      <c r="J148" s="359"/>
      <c r="K148" s="136"/>
      <c r="L148" s="135"/>
      <c r="M148" s="359"/>
      <c r="N148" s="135"/>
      <c r="O148" s="135"/>
      <c r="P148" s="359"/>
      <c r="Q148" s="136"/>
      <c r="R148" s="135"/>
      <c r="S148" s="359"/>
      <c r="T148" s="135"/>
      <c r="U148" s="135"/>
      <c r="V148" s="362"/>
      <c r="W148" s="135"/>
      <c r="X148" s="359"/>
      <c r="Y148" s="222"/>
      <c r="Z148" s="137"/>
      <c r="AA148" s="137"/>
      <c r="AB148" s="433"/>
    </row>
    <row r="149" spans="1:28" ht="24" thickBot="1">
      <c r="A149" s="1087" t="s">
        <v>259</v>
      </c>
      <c r="B149" s="1088"/>
      <c r="C149" s="98"/>
      <c r="D149" s="97"/>
      <c r="E149" s="96"/>
      <c r="F149" s="98"/>
      <c r="G149" s="98"/>
      <c r="H149" s="98"/>
      <c r="I149" s="98"/>
      <c r="J149" s="97"/>
      <c r="K149" s="96"/>
      <c r="L149" s="98"/>
      <c r="M149" s="98"/>
      <c r="N149" s="98"/>
      <c r="O149" s="98"/>
      <c r="P149" s="97"/>
      <c r="Q149" s="96"/>
      <c r="R149" s="98"/>
      <c r="S149" s="98"/>
      <c r="T149" s="98"/>
      <c r="U149" s="98"/>
      <c r="V149" s="99"/>
      <c r="W149" s="100">
        <v>30</v>
      </c>
      <c r="X149" s="166">
        <v>30</v>
      </c>
      <c r="Y149" s="586"/>
      <c r="Z149" s="101"/>
      <c r="AA149" s="399"/>
      <c r="AB149" s="101"/>
    </row>
    <row r="151" ht="13.5" thickBot="1"/>
    <row r="152" spans="1:28" ht="24" thickBot="1">
      <c r="A152" s="1087" t="s">
        <v>65</v>
      </c>
      <c r="B152" s="1088"/>
      <c r="C152" s="98"/>
      <c r="D152" s="97"/>
      <c r="E152" s="96"/>
      <c r="F152" s="98"/>
      <c r="G152" s="98">
        <f>+G7+G26+G47+G53+G61+G99+G149</f>
        <v>30</v>
      </c>
      <c r="H152" s="98"/>
      <c r="I152" s="98">
        <f>+I7+I26+I47+I53+I61+I100+I101+I149</f>
        <v>0</v>
      </c>
      <c r="J152" s="98">
        <f>+J7+J26+J47+J53+J61+J99+J149</f>
        <v>31</v>
      </c>
      <c r="K152" s="98"/>
      <c r="L152" s="98">
        <f>+L7+L26+L47+L53+L61+L100+L101+L149</f>
        <v>0</v>
      </c>
      <c r="M152" s="98">
        <f>+M7+M26+M47+M53+M61+M99+M149+M101</f>
        <v>30</v>
      </c>
      <c r="N152" s="98"/>
      <c r="O152" s="98">
        <f>+O7+O26+O47+O53+O61+O100+O101+O149</f>
        <v>0</v>
      </c>
      <c r="P152" s="98">
        <f>+P7+P26+P47+P53+P61+P99+P149+P101</f>
        <v>31</v>
      </c>
      <c r="Q152" s="98"/>
      <c r="R152" s="98">
        <f>+R7+R26+R47+R53+R61+R100+R101+R149</f>
        <v>0</v>
      </c>
      <c r="S152" s="98">
        <f>+S7+S26+S47+S53+S61+S99+S149</f>
        <v>29</v>
      </c>
      <c r="T152" s="98"/>
      <c r="U152" s="98">
        <f>+U7+U26+U47+U53+U61+U100+U101+U149</f>
        <v>0</v>
      </c>
      <c r="V152" s="98">
        <f>+V7+V26+V47+V53+V61+V99+V149</f>
        <v>29</v>
      </c>
      <c r="W152" s="98"/>
      <c r="X152" s="98">
        <f>SUM(G152:W152)</f>
        <v>180</v>
      </c>
      <c r="Y152" s="1103" t="s">
        <v>356</v>
      </c>
      <c r="Z152" s="1104"/>
      <c r="AA152" s="399"/>
      <c r="AB152" s="101"/>
    </row>
    <row r="153" spans="1:28" ht="24" thickBot="1">
      <c r="A153" s="1087" t="s">
        <v>77</v>
      </c>
      <c r="B153" s="1088"/>
      <c r="C153" s="98"/>
      <c r="D153" s="97"/>
      <c r="E153" s="96"/>
      <c r="F153" s="98"/>
      <c r="G153" s="98">
        <f>+G7+G26+G47+G53+G82+G99+G149</f>
        <v>30</v>
      </c>
      <c r="H153" s="98"/>
      <c r="I153" s="98">
        <f>+I7+I26+I47+I53+I82+I100+I101+I149</f>
        <v>0</v>
      </c>
      <c r="J153" s="98">
        <f>+J7+J26+J47+J53+J82+J99+J149</f>
        <v>31</v>
      </c>
      <c r="K153" s="98"/>
      <c r="L153" s="98">
        <f>+L7+L26+L47+L53+L82+L100+L101+L149</f>
        <v>0</v>
      </c>
      <c r="M153" s="98">
        <f>+M7+M26+M47+M53+M82+M99+M149+M101</f>
        <v>30</v>
      </c>
      <c r="N153" s="98"/>
      <c r="O153" s="98">
        <f>+O7+O26+O47+O53+O82+O100+O101+O149</f>
        <v>0</v>
      </c>
      <c r="P153" s="98">
        <f>+P7+P26+P47+P53+P82+P99+P149+P101</f>
        <v>31</v>
      </c>
      <c r="Q153" s="98"/>
      <c r="R153" s="98">
        <f>+R7+R26+R47+R53+R82+R100+R101+R149</f>
        <v>0</v>
      </c>
      <c r="S153" s="98">
        <f>+S7+S26+S47+S53+S82+S99+S149</f>
        <v>28</v>
      </c>
      <c r="T153" s="98"/>
      <c r="U153" s="98">
        <f>+U7+U26+U47+U53+U82+U100+U101+U149</f>
        <v>0</v>
      </c>
      <c r="V153" s="98">
        <f>+V7+V26+V47+V53+V82+V99+V149</f>
        <v>30</v>
      </c>
      <c r="W153" s="98"/>
      <c r="X153" s="98">
        <f>SUM(G153:W153)</f>
        <v>180</v>
      </c>
      <c r="Y153" s="1105"/>
      <c r="Z153" s="1106"/>
      <c r="AA153" s="399"/>
      <c r="AB153" s="101"/>
    </row>
    <row r="156" spans="1:28" ht="45.75" customHeight="1">
      <c r="A156" s="1187" t="s">
        <v>358</v>
      </c>
      <c r="B156" s="1188"/>
      <c r="C156" s="481"/>
      <c r="D156" s="481"/>
      <c r="E156" s="481"/>
      <c r="F156" s="481"/>
      <c r="G156" s="481">
        <f>+G157+G161+G169</f>
        <v>8</v>
      </c>
      <c r="H156" s="481"/>
      <c r="I156" s="481"/>
      <c r="J156" s="481">
        <f>+J157+J161+J169</f>
        <v>7</v>
      </c>
      <c r="K156" s="481"/>
      <c r="L156" s="481"/>
      <c r="M156" s="481">
        <f>+M157+M161+M169</f>
        <v>8</v>
      </c>
      <c r="N156" s="481"/>
      <c r="O156" s="481"/>
      <c r="P156" s="481">
        <f>+P157+P161+P169</f>
        <v>8</v>
      </c>
      <c r="Q156" s="481"/>
      <c r="R156" s="481"/>
      <c r="S156" s="481">
        <f>+S157+S161+S169</f>
        <v>8</v>
      </c>
      <c r="T156" s="481"/>
      <c r="U156" s="481"/>
      <c r="V156" s="481">
        <f>+V157+V161+V169</f>
        <v>8</v>
      </c>
      <c r="W156" s="481"/>
      <c r="X156" s="481">
        <f>SUM(G156:V156)</f>
        <v>47</v>
      </c>
      <c r="Y156" s="603"/>
      <c r="Z156" s="444"/>
      <c r="AA156" s="447"/>
      <c r="AB156" s="444"/>
    </row>
    <row r="157" spans="1:28" ht="23.25">
      <c r="A157" s="1177" t="s">
        <v>271</v>
      </c>
      <c r="B157" s="1168"/>
      <c r="C157" s="459"/>
      <c r="D157" s="459"/>
      <c r="E157" s="459"/>
      <c r="F157" s="459"/>
      <c r="G157" s="459">
        <f>+G158+G159</f>
        <v>5</v>
      </c>
      <c r="H157" s="459"/>
      <c r="I157" s="459"/>
      <c r="J157" s="459">
        <f>+J158+J159</f>
        <v>6</v>
      </c>
      <c r="K157" s="459"/>
      <c r="L157" s="459"/>
      <c r="M157" s="459">
        <f>+M158+M159</f>
        <v>5</v>
      </c>
      <c r="N157" s="459"/>
      <c r="O157" s="459"/>
      <c r="P157" s="459">
        <f>+P158+P159</f>
        <v>6</v>
      </c>
      <c r="Q157" s="459"/>
      <c r="R157" s="459"/>
      <c r="S157" s="459">
        <f>+S158+S159</f>
        <v>3</v>
      </c>
      <c r="T157" s="459"/>
      <c r="U157" s="459"/>
      <c r="V157" s="459">
        <f>+V158+V159</f>
        <v>4</v>
      </c>
      <c r="W157" s="459"/>
      <c r="X157" s="459">
        <f>SUM(G157:V157)</f>
        <v>29</v>
      </c>
      <c r="Y157" s="604"/>
      <c r="Z157" s="444"/>
      <c r="AA157" s="447"/>
      <c r="AB157" s="444"/>
    </row>
    <row r="158" spans="1:28" ht="15.75">
      <c r="A158" s="1167" t="s">
        <v>272</v>
      </c>
      <c r="B158" s="1168"/>
      <c r="C158" s="461"/>
      <c r="D158" s="461"/>
      <c r="E158" s="461"/>
      <c r="F158" s="461"/>
      <c r="G158" s="461">
        <v>4</v>
      </c>
      <c r="H158" s="461"/>
      <c r="I158" s="461"/>
      <c r="J158" s="461">
        <v>6</v>
      </c>
      <c r="K158" s="461"/>
      <c r="L158" s="461"/>
      <c r="M158" s="461">
        <v>2</v>
      </c>
      <c r="N158" s="461"/>
      <c r="O158" s="461"/>
      <c r="P158" s="461">
        <v>1</v>
      </c>
      <c r="Q158" s="461"/>
      <c r="R158" s="461"/>
      <c r="S158" s="461">
        <v>1</v>
      </c>
      <c r="T158" s="461"/>
      <c r="U158" s="461"/>
      <c r="V158" s="461">
        <f>SUM($V$8:$V$9,$V$11:$V$12)</f>
        <v>0</v>
      </c>
      <c r="W158" s="461"/>
      <c r="X158" s="461">
        <f>SUM(E158:V158)</f>
        <v>14</v>
      </c>
      <c r="Y158" s="605"/>
      <c r="Z158" s="250"/>
      <c r="AA158" s="447"/>
      <c r="AB158" s="250"/>
    </row>
    <row r="159" spans="1:28" ht="15.75">
      <c r="A159" s="1180" t="s">
        <v>287</v>
      </c>
      <c r="B159" s="1168"/>
      <c r="C159" s="463"/>
      <c r="D159" s="463"/>
      <c r="E159" s="464"/>
      <c r="F159" s="464"/>
      <c r="G159" s="464">
        <v>1</v>
      </c>
      <c r="H159" s="464"/>
      <c r="I159" s="464"/>
      <c r="J159" s="464">
        <v>0</v>
      </c>
      <c r="K159" s="464"/>
      <c r="L159" s="464"/>
      <c r="M159" s="464">
        <v>3</v>
      </c>
      <c r="N159" s="464"/>
      <c r="O159" s="464"/>
      <c r="P159" s="464">
        <v>5</v>
      </c>
      <c r="Q159" s="464"/>
      <c r="R159" s="464"/>
      <c r="S159" s="464">
        <v>2</v>
      </c>
      <c r="T159" s="464"/>
      <c r="U159" s="464"/>
      <c r="V159" s="464">
        <v>4</v>
      </c>
      <c r="W159" s="465"/>
      <c r="X159" s="464">
        <f>SUM(G159:W159)</f>
        <v>15</v>
      </c>
      <c r="Y159" s="606"/>
      <c r="Z159" s="250"/>
      <c r="AA159" s="447"/>
      <c r="AB159" s="250"/>
    </row>
    <row r="160" spans="1:28" ht="22.5" customHeight="1">
      <c r="A160" s="251"/>
      <c r="B160" s="251"/>
      <c r="C160" s="251"/>
      <c r="D160" s="251"/>
      <c r="E160" s="251"/>
      <c r="F160" s="251"/>
      <c r="G160" s="29"/>
      <c r="H160" s="251"/>
      <c r="I160" s="251"/>
      <c r="J160" s="29"/>
      <c r="K160" s="251"/>
      <c r="L160" s="251"/>
      <c r="M160" s="29"/>
      <c r="N160" s="251"/>
      <c r="O160" s="251"/>
      <c r="P160" s="29"/>
      <c r="Q160" s="251"/>
      <c r="R160" s="251"/>
      <c r="S160" s="29"/>
      <c r="T160" s="251"/>
      <c r="U160" s="251"/>
      <c r="V160" s="29"/>
      <c r="W160" s="251"/>
      <c r="X160" s="29"/>
      <c r="Y160" s="607"/>
      <c r="Z160" s="2"/>
      <c r="AA160" s="456"/>
      <c r="AB160" s="14"/>
    </row>
    <row r="161" spans="1:28" ht="23.25">
      <c r="A161" s="1177" t="s">
        <v>290</v>
      </c>
      <c r="B161" s="1168"/>
      <c r="C161" s="459"/>
      <c r="D161" s="459"/>
      <c r="E161" s="459"/>
      <c r="F161" s="459"/>
      <c r="G161" s="459">
        <f>+G162+G165</f>
        <v>1</v>
      </c>
      <c r="H161" s="459"/>
      <c r="I161" s="459"/>
      <c r="J161" s="459">
        <f>+J162+J165</f>
        <v>0</v>
      </c>
      <c r="K161" s="459"/>
      <c r="L161" s="459"/>
      <c r="M161" s="459">
        <f>+M162+M165</f>
        <v>2</v>
      </c>
      <c r="N161" s="459"/>
      <c r="O161" s="459"/>
      <c r="P161" s="459">
        <f>+P162+P165</f>
        <v>1</v>
      </c>
      <c r="Q161" s="459"/>
      <c r="R161" s="459"/>
      <c r="S161" s="459">
        <f>+S162+S165</f>
        <v>5</v>
      </c>
      <c r="T161" s="459"/>
      <c r="U161" s="459"/>
      <c r="V161" s="459">
        <f>+V162+V165</f>
        <v>4</v>
      </c>
      <c r="W161" s="459"/>
      <c r="X161" s="459">
        <f>SUM(G161:V161)</f>
        <v>13</v>
      </c>
      <c r="Y161" s="604"/>
      <c r="Z161" s="250"/>
      <c r="AA161" s="447"/>
      <c r="AB161" s="250"/>
    </row>
    <row r="162" spans="1:28" ht="15.75">
      <c r="A162" s="1167" t="s">
        <v>291</v>
      </c>
      <c r="B162" s="1168"/>
      <c r="C162" s="461"/>
      <c r="D162" s="461"/>
      <c r="E162" s="461"/>
      <c r="F162" s="461"/>
      <c r="G162" s="461">
        <f>+G163+G164</f>
        <v>1</v>
      </c>
      <c r="H162" s="461"/>
      <c r="I162" s="461"/>
      <c r="J162" s="461">
        <f>+J163+J164</f>
        <v>0</v>
      </c>
      <c r="K162" s="461"/>
      <c r="L162" s="461"/>
      <c r="M162" s="461">
        <f>+M163+M164</f>
        <v>2</v>
      </c>
      <c r="N162" s="461"/>
      <c r="O162" s="461"/>
      <c r="P162" s="461">
        <f>+P163+P164</f>
        <v>1</v>
      </c>
      <c r="Q162" s="461"/>
      <c r="R162" s="461"/>
      <c r="S162" s="461">
        <f>+S163+S164</f>
        <v>1</v>
      </c>
      <c r="T162" s="461"/>
      <c r="U162" s="461"/>
      <c r="V162" s="461">
        <f>+V163+V164</f>
        <v>1</v>
      </c>
      <c r="W162" s="461"/>
      <c r="X162" s="461">
        <f>SUM(F162:V162)</f>
        <v>6</v>
      </c>
      <c r="Y162" s="605"/>
      <c r="Z162" s="250"/>
      <c r="AA162" s="447"/>
      <c r="AB162" s="250"/>
    </row>
    <row r="163" spans="1:28" ht="15.75" customHeight="1">
      <c r="A163" s="1176" t="s">
        <v>292</v>
      </c>
      <c r="B163" s="1168"/>
      <c r="C163" s="19"/>
      <c r="D163" s="19"/>
      <c r="E163" s="14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>
        <v>1</v>
      </c>
      <c r="Q163" s="467"/>
      <c r="R163" s="467"/>
      <c r="S163" s="467"/>
      <c r="T163" s="467"/>
      <c r="U163" s="467"/>
      <c r="V163" s="467">
        <v>1</v>
      </c>
      <c r="W163" s="467"/>
      <c r="X163" s="467">
        <f>SUM(G163:V163)</f>
        <v>2</v>
      </c>
      <c r="Y163" s="470"/>
      <c r="Z163" s="250"/>
      <c r="AA163" s="447"/>
      <c r="AB163" s="250"/>
    </row>
    <row r="164" spans="1:28" ht="15.75" customHeight="1">
      <c r="A164" s="1176" t="s">
        <v>299</v>
      </c>
      <c r="B164" s="1168"/>
      <c r="C164" s="469"/>
      <c r="D164" s="469"/>
      <c r="E164" s="467"/>
      <c r="F164" s="467"/>
      <c r="G164" s="467">
        <v>1</v>
      </c>
      <c r="H164" s="467"/>
      <c r="I164" s="467"/>
      <c r="J164" s="467"/>
      <c r="K164" s="467"/>
      <c r="L164" s="467"/>
      <c r="M164" s="467">
        <v>2</v>
      </c>
      <c r="N164" s="467"/>
      <c r="O164" s="467"/>
      <c r="P164" s="467"/>
      <c r="Q164" s="467"/>
      <c r="R164" s="467"/>
      <c r="S164" s="467">
        <v>1</v>
      </c>
      <c r="T164" s="467"/>
      <c r="U164" s="467"/>
      <c r="V164" s="467"/>
      <c r="W164" s="467"/>
      <c r="X164" s="467">
        <f>SUM(G164:V164)</f>
        <v>4</v>
      </c>
      <c r="Y164" s="470"/>
      <c r="Z164" s="250"/>
      <c r="AA164" s="447"/>
      <c r="AB164" s="250"/>
    </row>
    <row r="165" spans="1:28" ht="15.75">
      <c r="A165" s="1180" t="s">
        <v>302</v>
      </c>
      <c r="B165" s="1168"/>
      <c r="C165" s="463"/>
      <c r="D165" s="463"/>
      <c r="E165" s="464"/>
      <c r="F165" s="464"/>
      <c r="G165" s="464">
        <f>+G166+G167</f>
        <v>0</v>
      </c>
      <c r="H165" s="464"/>
      <c r="I165" s="464"/>
      <c r="J165" s="464">
        <f>+J166+J167</f>
        <v>0</v>
      </c>
      <c r="K165" s="464"/>
      <c r="L165" s="464"/>
      <c r="M165" s="464">
        <f>+M166+M167</f>
        <v>0</v>
      </c>
      <c r="N165" s="464"/>
      <c r="O165" s="464"/>
      <c r="P165" s="464">
        <f>+P166+P167</f>
        <v>0</v>
      </c>
      <c r="Q165" s="464"/>
      <c r="R165" s="464"/>
      <c r="S165" s="464">
        <f>+S166+S167</f>
        <v>4</v>
      </c>
      <c r="T165" s="464"/>
      <c r="U165" s="464"/>
      <c r="V165" s="464">
        <f>+V166+V167</f>
        <v>3</v>
      </c>
      <c r="W165" s="464"/>
      <c r="X165" s="464">
        <f>SUM(G165:V165)</f>
        <v>7</v>
      </c>
      <c r="Y165" s="606"/>
      <c r="Z165" s="444"/>
      <c r="AA165" s="447"/>
      <c r="AB165" s="444"/>
    </row>
    <row r="166" spans="1:28" ht="18">
      <c r="A166" s="1198" t="s">
        <v>363</v>
      </c>
      <c r="B166" s="1182"/>
      <c r="C166" s="609"/>
      <c r="D166" s="469"/>
      <c r="E166" s="467"/>
      <c r="F166" s="467"/>
      <c r="G166" s="467">
        <v>0</v>
      </c>
      <c r="H166" s="467"/>
      <c r="I166" s="467"/>
      <c r="J166" s="467">
        <v>0</v>
      </c>
      <c r="K166" s="467"/>
      <c r="L166" s="467"/>
      <c r="M166" s="467">
        <v>0</v>
      </c>
      <c r="N166" s="467"/>
      <c r="O166" s="467"/>
      <c r="P166" s="467">
        <v>0</v>
      </c>
      <c r="Q166" s="467"/>
      <c r="R166" s="467"/>
      <c r="S166" s="467">
        <v>3</v>
      </c>
      <c r="T166" s="467"/>
      <c r="U166" s="467"/>
      <c r="V166" s="467">
        <v>2</v>
      </c>
      <c r="W166" s="467"/>
      <c r="X166" s="467">
        <f>SUM(F166:W166)</f>
        <v>5</v>
      </c>
      <c r="Y166" s="470"/>
      <c r="Z166" s="458"/>
      <c r="AA166" s="447"/>
      <c r="AB166" s="458"/>
    </row>
    <row r="167" spans="1:28" ht="18">
      <c r="A167" s="1198" t="s">
        <v>362</v>
      </c>
      <c r="B167" s="1182"/>
      <c r="C167" s="609"/>
      <c r="D167" s="469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>
        <v>1</v>
      </c>
      <c r="T167" s="467"/>
      <c r="U167" s="467"/>
      <c r="V167" s="467">
        <v>1</v>
      </c>
      <c r="W167" s="467"/>
      <c r="X167" s="467">
        <f>SUM(G167:W167)</f>
        <v>2</v>
      </c>
      <c r="Y167" s="470"/>
      <c r="Z167" s="458"/>
      <c r="AA167" s="447"/>
      <c r="AB167" s="458"/>
    </row>
    <row r="168" spans="1:28" ht="18">
      <c r="A168" s="610"/>
      <c r="B168" s="449"/>
      <c r="C168" s="611"/>
      <c r="D168" s="612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613"/>
      <c r="Z168" s="458"/>
      <c r="AA168" s="447"/>
      <c r="AB168" s="458"/>
    </row>
    <row r="169" spans="1:28" ht="23.25">
      <c r="A169" s="1177" t="s">
        <v>303</v>
      </c>
      <c r="B169" s="1168"/>
      <c r="C169" s="459"/>
      <c r="D169" s="459"/>
      <c r="E169" s="459"/>
      <c r="F169" s="459"/>
      <c r="G169" s="459">
        <f>+G170+G171</f>
        <v>2</v>
      </c>
      <c r="H169" s="459"/>
      <c r="I169" s="459"/>
      <c r="J169" s="459">
        <f>+J170+J171</f>
        <v>1</v>
      </c>
      <c r="K169" s="459"/>
      <c r="L169" s="459"/>
      <c r="M169" s="459">
        <f>+M170+M171</f>
        <v>1</v>
      </c>
      <c r="N169" s="459"/>
      <c r="O169" s="459"/>
      <c r="P169" s="459">
        <f>+P170+P171</f>
        <v>1</v>
      </c>
      <c r="Q169" s="459"/>
      <c r="R169" s="459"/>
      <c r="S169" s="459">
        <f>+S170+S171</f>
        <v>0</v>
      </c>
      <c r="T169" s="459"/>
      <c r="U169" s="459"/>
      <c r="V169" s="459">
        <f>+V170+V171</f>
        <v>0</v>
      </c>
      <c r="W169" s="459"/>
      <c r="X169" s="459">
        <f>SUM(G169:V169)</f>
        <v>5</v>
      </c>
      <c r="Y169" s="614"/>
      <c r="Z169" s="444"/>
      <c r="AA169" s="447"/>
      <c r="AB169" s="444"/>
    </row>
    <row r="170" spans="1:28" ht="12.75">
      <c r="A170" s="1189" t="s">
        <v>42</v>
      </c>
      <c r="B170" s="1190"/>
      <c r="C170" s="4"/>
      <c r="D170" s="4"/>
      <c r="E170" s="4"/>
      <c r="F170" s="4"/>
      <c r="G170" s="72">
        <v>1</v>
      </c>
      <c r="H170" s="4"/>
      <c r="I170" s="4"/>
      <c r="J170" s="72">
        <v>1</v>
      </c>
      <c r="K170" s="4"/>
      <c r="L170" s="4"/>
      <c r="M170" s="72"/>
      <c r="N170" s="4"/>
      <c r="O170" s="4"/>
      <c r="P170" s="72"/>
      <c r="Q170" s="4"/>
      <c r="R170" s="4"/>
      <c r="S170" s="72"/>
      <c r="T170" s="4"/>
      <c r="U170" s="4"/>
      <c r="V170" s="72"/>
      <c r="W170" s="16"/>
      <c r="X170" s="72">
        <f>SUM(G170:W170)</f>
        <v>2</v>
      </c>
      <c r="Y170" s="615"/>
      <c r="Z170" s="616"/>
      <c r="AA170" s="2"/>
      <c r="AB170" s="617"/>
    </row>
    <row r="171" spans="1:28" s="478" customFormat="1" ht="18">
      <c r="A171" s="1183" t="s">
        <v>304</v>
      </c>
      <c r="B171" s="1184"/>
      <c r="C171" s="476"/>
      <c r="D171" s="476"/>
      <c r="E171" s="476"/>
      <c r="F171" s="476"/>
      <c r="G171" s="476">
        <v>1</v>
      </c>
      <c r="H171" s="476"/>
      <c r="I171" s="476"/>
      <c r="J171" s="476">
        <f>+J172</f>
        <v>0</v>
      </c>
      <c r="K171" s="476"/>
      <c r="L171" s="476"/>
      <c r="M171" s="476">
        <v>1</v>
      </c>
      <c r="N171" s="476"/>
      <c r="O171" s="476"/>
      <c r="P171" s="476">
        <v>1</v>
      </c>
      <c r="Q171" s="476"/>
      <c r="R171" s="476"/>
      <c r="S171" s="476">
        <v>0</v>
      </c>
      <c r="T171" s="476"/>
      <c r="U171" s="476"/>
      <c r="V171" s="476">
        <f>+V172</f>
        <v>0</v>
      </c>
      <c r="W171" s="476"/>
      <c r="X171" s="476">
        <f>SUM(G171:W171)</f>
        <v>3</v>
      </c>
      <c r="Y171" s="485" t="s">
        <v>305</v>
      </c>
      <c r="Z171" s="458"/>
      <c r="AA171" s="477"/>
      <c r="AB171" s="458"/>
    </row>
    <row r="172" spans="1:28" ht="15.75">
      <c r="A172" s="1185" t="s">
        <v>306</v>
      </c>
      <c r="B172" s="1185"/>
      <c r="C172" s="19"/>
      <c r="D172" s="19"/>
      <c r="E172" s="146"/>
      <c r="F172" s="146"/>
      <c r="G172" s="1186"/>
      <c r="H172" s="146"/>
      <c r="I172" s="146"/>
      <c r="J172" s="1186"/>
      <c r="K172" s="146"/>
      <c r="L172" s="146"/>
      <c r="M172" s="1186"/>
      <c r="N172" s="146"/>
      <c r="O172" s="146"/>
      <c r="P172" s="1186"/>
      <c r="Q172" s="146"/>
      <c r="R172" s="146"/>
      <c r="S172" s="1186"/>
      <c r="T172" s="146"/>
      <c r="U172" s="146"/>
      <c r="V172" s="1186"/>
      <c r="W172" s="146"/>
      <c r="X172" s="1186">
        <f>SUM(G172:V174)</f>
        <v>0</v>
      </c>
      <c r="Y172" s="24"/>
      <c r="Z172" s="2"/>
      <c r="AA172" s="2"/>
      <c r="AB172" s="14"/>
    </row>
    <row r="173" spans="1:28" ht="15.75">
      <c r="A173" s="1185" t="s">
        <v>312</v>
      </c>
      <c r="B173" s="1185"/>
      <c r="C173" s="19"/>
      <c r="D173" s="19"/>
      <c r="E173" s="146"/>
      <c r="F173" s="146"/>
      <c r="G173" s="1186"/>
      <c r="H173" s="146"/>
      <c r="I173" s="146"/>
      <c r="J173" s="1186"/>
      <c r="K173" s="146"/>
      <c r="L173" s="146"/>
      <c r="M173" s="1186"/>
      <c r="N173" s="146"/>
      <c r="O173" s="146"/>
      <c r="P173" s="1186"/>
      <c r="Q173" s="146"/>
      <c r="R173" s="146"/>
      <c r="S173" s="1186"/>
      <c r="T173" s="146"/>
      <c r="U173" s="146"/>
      <c r="V173" s="1186"/>
      <c r="W173" s="146"/>
      <c r="X173" s="1186"/>
      <c r="Y173" s="24"/>
      <c r="Z173" s="2"/>
      <c r="AA173" s="2"/>
      <c r="AB173" s="14"/>
    </row>
    <row r="174" spans="1:28" ht="15.75">
      <c r="A174" s="1185" t="s">
        <v>315</v>
      </c>
      <c r="B174" s="1185"/>
      <c r="C174" s="19"/>
      <c r="D174" s="19"/>
      <c r="E174" s="146"/>
      <c r="F174" s="146"/>
      <c r="G174" s="1186"/>
      <c r="H174" s="146"/>
      <c r="I174" s="146"/>
      <c r="J174" s="1186"/>
      <c r="K174" s="146"/>
      <c r="L174" s="146"/>
      <c r="M174" s="1186"/>
      <c r="N174" s="146"/>
      <c r="O174" s="146"/>
      <c r="P174" s="1186"/>
      <c r="Q174" s="146"/>
      <c r="R174" s="146"/>
      <c r="S174" s="1186"/>
      <c r="T174" s="146"/>
      <c r="U174" s="146"/>
      <c r="V174" s="1186"/>
      <c r="W174" s="146"/>
      <c r="X174" s="1186"/>
      <c r="Y174" s="24"/>
      <c r="Z174" s="2"/>
      <c r="AA174" s="2"/>
      <c r="AB174" s="14"/>
    </row>
    <row r="175" spans="1:28" ht="15.75">
      <c r="A175" s="523"/>
      <c r="B175" s="523"/>
      <c r="C175" s="524"/>
      <c r="D175" s="524"/>
      <c r="E175" s="445"/>
      <c r="F175" s="445"/>
      <c r="G175" s="525"/>
      <c r="H175" s="445"/>
      <c r="I175" s="445"/>
      <c r="J175" s="525"/>
      <c r="K175" s="445"/>
      <c r="L175" s="445"/>
      <c r="M175" s="525"/>
      <c r="N175" s="445"/>
      <c r="O175" s="445"/>
      <c r="P175" s="525"/>
      <c r="Q175" s="445"/>
      <c r="R175" s="445"/>
      <c r="S175" s="525"/>
      <c r="T175" s="445"/>
      <c r="U175" s="445"/>
      <c r="V175" s="525"/>
      <c r="W175" s="445"/>
      <c r="X175" s="525"/>
      <c r="Y175" s="526"/>
      <c r="Z175" s="2"/>
      <c r="AA175" s="2"/>
      <c r="AB175" s="14"/>
    </row>
    <row r="176" spans="1:28" ht="15.75">
      <c r="A176" s="523"/>
      <c r="B176" s="523"/>
      <c r="C176" s="524"/>
      <c r="D176" s="524"/>
      <c r="E176" s="445"/>
      <c r="F176" s="445"/>
      <c r="G176" s="525"/>
      <c r="H176" s="445"/>
      <c r="I176" s="445"/>
      <c r="J176" s="525"/>
      <c r="K176" s="445"/>
      <c r="L176" s="445"/>
      <c r="M176" s="525"/>
      <c r="N176" s="445"/>
      <c r="O176" s="445"/>
      <c r="P176" s="525"/>
      <c r="Q176" s="445"/>
      <c r="R176" s="445"/>
      <c r="S176" s="525"/>
      <c r="T176" s="445"/>
      <c r="U176" s="445"/>
      <c r="V176" s="525"/>
      <c r="W176" s="445"/>
      <c r="X176" s="525"/>
      <c r="Y176" s="526"/>
      <c r="Z176" s="2"/>
      <c r="AA176" s="2"/>
      <c r="AB176" s="14"/>
    </row>
    <row r="177" ht="18" customHeight="1"/>
    <row r="178" spans="1:28" ht="45.75" customHeight="1">
      <c r="A178" s="1187" t="s">
        <v>357</v>
      </c>
      <c r="B178" s="1188"/>
      <c r="C178" s="481"/>
      <c r="D178" s="481"/>
      <c r="E178" s="481"/>
      <c r="F178" s="481"/>
      <c r="G178" s="481">
        <f>+G179+G183+G191</f>
        <v>8</v>
      </c>
      <c r="H178" s="481"/>
      <c r="I178" s="481"/>
      <c r="J178" s="481">
        <f>+J179+J183+J191</f>
        <v>7</v>
      </c>
      <c r="K178" s="481"/>
      <c r="L178" s="481"/>
      <c r="M178" s="481">
        <f>+M179+M183+M191</f>
        <v>8</v>
      </c>
      <c r="N178" s="481"/>
      <c r="O178" s="481"/>
      <c r="P178" s="481">
        <f>+P179+P183+P191</f>
        <v>8</v>
      </c>
      <c r="Q178" s="481"/>
      <c r="R178" s="481"/>
      <c r="S178" s="481">
        <f>+S179+S183+S191</f>
        <v>8</v>
      </c>
      <c r="T178" s="481"/>
      <c r="U178" s="481"/>
      <c r="V178" s="481">
        <f>+V179+V183+V191</f>
        <v>8</v>
      </c>
      <c r="W178" s="481"/>
      <c r="X178" s="481">
        <f>SUM(G178:V178)</f>
        <v>47</v>
      </c>
      <c r="Y178" s="603"/>
      <c r="Z178" s="444"/>
      <c r="AA178" s="447"/>
      <c r="AB178" s="444"/>
    </row>
    <row r="179" spans="1:28" ht="23.25">
      <c r="A179" s="1177" t="s">
        <v>271</v>
      </c>
      <c r="B179" s="1168"/>
      <c r="C179" s="459"/>
      <c r="D179" s="459"/>
      <c r="E179" s="459"/>
      <c r="F179" s="459"/>
      <c r="G179" s="459">
        <f>+G180+G181</f>
        <v>5</v>
      </c>
      <c r="H179" s="459"/>
      <c r="I179" s="459"/>
      <c r="J179" s="459">
        <f>+J180+J181</f>
        <v>6</v>
      </c>
      <c r="K179" s="459"/>
      <c r="L179" s="459"/>
      <c r="M179" s="459">
        <f>+M180+M181</f>
        <v>5</v>
      </c>
      <c r="N179" s="459"/>
      <c r="O179" s="459"/>
      <c r="P179" s="459">
        <f>+P180+P181</f>
        <v>6</v>
      </c>
      <c r="Q179" s="459"/>
      <c r="R179" s="459"/>
      <c r="S179" s="459">
        <f>+S180+S181</f>
        <v>3</v>
      </c>
      <c r="T179" s="459"/>
      <c r="U179" s="459"/>
      <c r="V179" s="459">
        <f>+V180+V181</f>
        <v>4</v>
      </c>
      <c r="W179" s="459"/>
      <c r="X179" s="459">
        <f>SUM(G179:V179)</f>
        <v>29</v>
      </c>
      <c r="Y179" s="604"/>
      <c r="Z179" s="444"/>
      <c r="AA179" s="447"/>
      <c r="AB179" s="444"/>
    </row>
    <row r="180" spans="1:28" ht="15.75">
      <c r="A180" s="1167" t="s">
        <v>272</v>
      </c>
      <c r="B180" s="1168"/>
      <c r="C180" s="461"/>
      <c r="D180" s="461"/>
      <c r="E180" s="461"/>
      <c r="F180" s="461"/>
      <c r="G180" s="461">
        <v>4</v>
      </c>
      <c r="H180" s="461"/>
      <c r="I180" s="461"/>
      <c r="J180" s="461">
        <v>6</v>
      </c>
      <c r="K180" s="461"/>
      <c r="L180" s="461"/>
      <c r="M180" s="461">
        <v>2</v>
      </c>
      <c r="N180" s="461"/>
      <c r="O180" s="461"/>
      <c r="P180" s="461">
        <v>1</v>
      </c>
      <c r="Q180" s="461"/>
      <c r="R180" s="461"/>
      <c r="S180" s="461">
        <v>1</v>
      </c>
      <c r="T180" s="461"/>
      <c r="U180" s="461"/>
      <c r="V180" s="461">
        <f>SUM($V$8:$V$9,$V$11:$V$12)</f>
        <v>0</v>
      </c>
      <c r="W180" s="461"/>
      <c r="X180" s="461">
        <f>SUM(E180:V180)</f>
        <v>14</v>
      </c>
      <c r="Y180" s="605"/>
      <c r="Z180" s="250"/>
      <c r="AA180" s="447"/>
      <c r="AB180" s="250"/>
    </row>
    <row r="181" spans="1:28" ht="15.75">
      <c r="A181" s="1180" t="s">
        <v>287</v>
      </c>
      <c r="B181" s="1168"/>
      <c r="C181" s="463"/>
      <c r="D181" s="463"/>
      <c r="E181" s="464"/>
      <c r="F181" s="464"/>
      <c r="G181" s="464">
        <v>1</v>
      </c>
      <c r="H181" s="464"/>
      <c r="I181" s="464"/>
      <c r="J181" s="464">
        <v>0</v>
      </c>
      <c r="K181" s="464"/>
      <c r="L181" s="464"/>
      <c r="M181" s="464">
        <v>3</v>
      </c>
      <c r="N181" s="464"/>
      <c r="O181" s="464"/>
      <c r="P181" s="464">
        <v>5</v>
      </c>
      <c r="Q181" s="464"/>
      <c r="R181" s="464"/>
      <c r="S181" s="464">
        <v>2</v>
      </c>
      <c r="T181" s="464"/>
      <c r="U181" s="464"/>
      <c r="V181" s="464">
        <v>4</v>
      </c>
      <c r="W181" s="465"/>
      <c r="X181" s="464">
        <f>SUM(G181:W181)</f>
        <v>15</v>
      </c>
      <c r="Y181" s="606"/>
      <c r="Z181" s="250"/>
      <c r="AA181" s="447"/>
      <c r="AB181" s="250"/>
    </row>
    <row r="182" spans="1:28" ht="22.5" customHeight="1">
      <c r="A182" s="251"/>
      <c r="B182" s="251"/>
      <c r="C182" s="251"/>
      <c r="D182" s="251"/>
      <c r="E182" s="251"/>
      <c r="F182" s="251"/>
      <c r="G182" s="29"/>
      <c r="H182" s="251"/>
      <c r="I182" s="251"/>
      <c r="J182" s="29"/>
      <c r="K182" s="251"/>
      <c r="L182" s="251"/>
      <c r="M182" s="29"/>
      <c r="N182" s="251"/>
      <c r="O182" s="251"/>
      <c r="P182" s="29"/>
      <c r="Q182" s="251"/>
      <c r="R182" s="251"/>
      <c r="S182" s="29"/>
      <c r="T182" s="251"/>
      <c r="U182" s="251"/>
      <c r="V182" s="29"/>
      <c r="W182" s="251"/>
      <c r="X182" s="29"/>
      <c r="Y182" s="607"/>
      <c r="Z182" s="2"/>
      <c r="AA182" s="456"/>
      <c r="AB182" s="14"/>
    </row>
    <row r="183" spans="1:28" ht="23.25">
      <c r="A183" s="1177" t="s">
        <v>290</v>
      </c>
      <c r="B183" s="1168"/>
      <c r="C183" s="459"/>
      <c r="D183" s="459"/>
      <c r="E183" s="459"/>
      <c r="F183" s="459"/>
      <c r="G183" s="459">
        <f>+G184+G187</f>
        <v>1</v>
      </c>
      <c r="H183" s="459"/>
      <c r="I183" s="459"/>
      <c r="J183" s="459">
        <f>+J184+J187</f>
        <v>0</v>
      </c>
      <c r="K183" s="459"/>
      <c r="L183" s="459"/>
      <c r="M183" s="459">
        <f>+M184+M187</f>
        <v>2</v>
      </c>
      <c r="N183" s="459"/>
      <c r="O183" s="459"/>
      <c r="P183" s="459">
        <f>+P184+P187</f>
        <v>1</v>
      </c>
      <c r="Q183" s="459"/>
      <c r="R183" s="459"/>
      <c r="S183" s="459">
        <f>+S184+S187</f>
        <v>5</v>
      </c>
      <c r="T183" s="459"/>
      <c r="U183" s="459"/>
      <c r="V183" s="459">
        <f>+V184+V187</f>
        <v>4</v>
      </c>
      <c r="W183" s="459"/>
      <c r="X183" s="459">
        <f>SUM(G183:V183)</f>
        <v>13</v>
      </c>
      <c r="Y183" s="604"/>
      <c r="Z183" s="250"/>
      <c r="AA183" s="447"/>
      <c r="AB183" s="250"/>
    </row>
    <row r="184" spans="1:28" ht="15.75">
      <c r="A184" s="1167" t="s">
        <v>291</v>
      </c>
      <c r="B184" s="1168"/>
      <c r="C184" s="461"/>
      <c r="D184" s="461"/>
      <c r="E184" s="461"/>
      <c r="F184" s="461"/>
      <c r="G184" s="461">
        <f>+G185+G186</f>
        <v>1</v>
      </c>
      <c r="H184" s="461"/>
      <c r="I184" s="461"/>
      <c r="J184" s="461">
        <f>+J185+J186</f>
        <v>0</v>
      </c>
      <c r="K184" s="461"/>
      <c r="L184" s="461"/>
      <c r="M184" s="461">
        <f>+M185+M186</f>
        <v>2</v>
      </c>
      <c r="N184" s="461"/>
      <c r="O184" s="461"/>
      <c r="P184" s="461">
        <f>+P185+P186</f>
        <v>1</v>
      </c>
      <c r="Q184" s="461"/>
      <c r="R184" s="461"/>
      <c r="S184" s="461">
        <f>+S185+S186</f>
        <v>1</v>
      </c>
      <c r="T184" s="461"/>
      <c r="U184" s="461"/>
      <c r="V184" s="461">
        <f>+V185+V186</f>
        <v>1</v>
      </c>
      <c r="W184" s="461"/>
      <c r="X184" s="461">
        <f>SUM(F184:V184)</f>
        <v>6</v>
      </c>
      <c r="Y184" s="605"/>
      <c r="Z184" s="250"/>
      <c r="AA184" s="447"/>
      <c r="AB184" s="250"/>
    </row>
    <row r="185" spans="1:28" ht="15.75">
      <c r="A185" s="1176" t="s">
        <v>292</v>
      </c>
      <c r="B185" s="1168"/>
      <c r="C185" s="19"/>
      <c r="D185" s="19"/>
      <c r="E185" s="146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>
        <v>1</v>
      </c>
      <c r="Q185" s="467"/>
      <c r="R185" s="467"/>
      <c r="S185" s="467"/>
      <c r="T185" s="467"/>
      <c r="U185" s="467"/>
      <c r="V185" s="467">
        <v>1</v>
      </c>
      <c r="W185" s="467"/>
      <c r="X185" s="467">
        <f>SUM(G185:V185)</f>
        <v>2</v>
      </c>
      <c r="Y185" s="470"/>
      <c r="Z185" s="250"/>
      <c r="AA185" s="447"/>
      <c r="AB185" s="250"/>
    </row>
    <row r="186" spans="1:28" ht="15.75">
      <c r="A186" s="1176" t="s">
        <v>299</v>
      </c>
      <c r="B186" s="1168"/>
      <c r="C186" s="469"/>
      <c r="D186" s="469"/>
      <c r="E186" s="467"/>
      <c r="F186" s="467"/>
      <c r="G186" s="467">
        <v>1</v>
      </c>
      <c r="H186" s="467"/>
      <c r="I186" s="467"/>
      <c r="J186" s="467"/>
      <c r="K186" s="467"/>
      <c r="L186" s="467"/>
      <c r="M186" s="467">
        <v>2</v>
      </c>
      <c r="N186" s="467"/>
      <c r="O186" s="467"/>
      <c r="P186" s="467"/>
      <c r="Q186" s="467"/>
      <c r="R186" s="467"/>
      <c r="S186" s="467">
        <v>1</v>
      </c>
      <c r="T186" s="467"/>
      <c r="U186" s="467"/>
      <c r="V186" s="467"/>
      <c r="W186" s="467"/>
      <c r="X186" s="467">
        <f>SUM(G186:V186)</f>
        <v>4</v>
      </c>
      <c r="Y186" s="470"/>
      <c r="Z186" s="250"/>
      <c r="AA186" s="447"/>
      <c r="AB186" s="250"/>
    </row>
    <row r="187" spans="1:28" ht="15.75">
      <c r="A187" s="1180" t="s">
        <v>302</v>
      </c>
      <c r="B187" s="1168"/>
      <c r="C187" s="463"/>
      <c r="D187" s="463"/>
      <c r="E187" s="464"/>
      <c r="F187" s="464"/>
      <c r="G187" s="464">
        <f>+G188+G189</f>
        <v>0</v>
      </c>
      <c r="H187" s="464"/>
      <c r="I187" s="464"/>
      <c r="J187" s="464">
        <f>+J188+J189</f>
        <v>0</v>
      </c>
      <c r="K187" s="464"/>
      <c r="L187" s="464"/>
      <c r="M187" s="464">
        <f>+M188+M189</f>
        <v>0</v>
      </c>
      <c r="N187" s="464"/>
      <c r="O187" s="464"/>
      <c r="P187" s="464">
        <f>+P188+P189</f>
        <v>0</v>
      </c>
      <c r="Q187" s="464"/>
      <c r="R187" s="464"/>
      <c r="S187" s="464">
        <f>+S188+S189</f>
        <v>4</v>
      </c>
      <c r="T187" s="464"/>
      <c r="U187" s="464"/>
      <c r="V187" s="464">
        <f>+V188+V189</f>
        <v>3</v>
      </c>
      <c r="W187" s="464"/>
      <c r="X187" s="464">
        <f>SUM(G187:V187)</f>
        <v>7</v>
      </c>
      <c r="Y187" s="606"/>
      <c r="Z187" s="444"/>
      <c r="AA187" s="447"/>
      <c r="AB187" s="444"/>
    </row>
    <row r="188" spans="1:28" ht="18">
      <c r="A188" s="1198" t="s">
        <v>364</v>
      </c>
      <c r="B188" s="1182"/>
      <c r="C188" s="609"/>
      <c r="D188" s="469"/>
      <c r="E188" s="467"/>
      <c r="F188" s="467"/>
      <c r="G188" s="467">
        <v>0</v>
      </c>
      <c r="H188" s="467"/>
      <c r="I188" s="467"/>
      <c r="J188" s="467">
        <v>0</v>
      </c>
      <c r="K188" s="467"/>
      <c r="L188" s="467"/>
      <c r="M188" s="467">
        <v>0</v>
      </c>
      <c r="N188" s="467"/>
      <c r="O188" s="467"/>
      <c r="P188" s="467">
        <v>0</v>
      </c>
      <c r="Q188" s="467"/>
      <c r="R188" s="467"/>
      <c r="S188" s="467">
        <v>3</v>
      </c>
      <c r="T188" s="467"/>
      <c r="U188" s="467"/>
      <c r="V188" s="467">
        <v>2</v>
      </c>
      <c r="W188" s="467"/>
      <c r="X188" s="467">
        <f>SUM(F188:W188)</f>
        <v>5</v>
      </c>
      <c r="Y188" s="470"/>
      <c r="Z188" s="458"/>
      <c r="AA188" s="447"/>
      <c r="AB188" s="458"/>
    </row>
    <row r="189" spans="1:28" ht="18">
      <c r="A189" s="1198" t="s">
        <v>362</v>
      </c>
      <c r="B189" s="1182"/>
      <c r="C189" s="609"/>
      <c r="D189" s="469"/>
      <c r="E189" s="467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>
        <v>1</v>
      </c>
      <c r="T189" s="467"/>
      <c r="U189" s="467"/>
      <c r="V189" s="467">
        <v>1</v>
      </c>
      <c r="W189" s="467"/>
      <c r="X189" s="467">
        <f>SUM(G189:W189)</f>
        <v>2</v>
      </c>
      <c r="Y189" s="470"/>
      <c r="Z189" s="458"/>
      <c r="AA189" s="447"/>
      <c r="AB189" s="458"/>
    </row>
    <row r="190" spans="1:28" ht="18">
      <c r="A190" s="608"/>
      <c r="B190" s="472"/>
      <c r="C190" s="609"/>
      <c r="D190" s="469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618"/>
      <c r="Z190" s="458"/>
      <c r="AA190" s="447"/>
      <c r="AB190" s="458"/>
    </row>
    <row r="191" spans="1:28" ht="23.25">
      <c r="A191" s="1177" t="s">
        <v>303</v>
      </c>
      <c r="B191" s="1168"/>
      <c r="C191" s="459"/>
      <c r="D191" s="459"/>
      <c r="E191" s="459"/>
      <c r="F191" s="459"/>
      <c r="G191" s="459">
        <f>+G192+G193</f>
        <v>2</v>
      </c>
      <c r="H191" s="459"/>
      <c r="I191" s="459"/>
      <c r="J191" s="459">
        <f>+J192+J193</f>
        <v>1</v>
      </c>
      <c r="K191" s="459"/>
      <c r="L191" s="459"/>
      <c r="M191" s="459">
        <f>+M192+M193</f>
        <v>1</v>
      </c>
      <c r="N191" s="459"/>
      <c r="O191" s="459"/>
      <c r="P191" s="459">
        <f>+P192+P193</f>
        <v>1</v>
      </c>
      <c r="Q191" s="459"/>
      <c r="R191" s="459"/>
      <c r="S191" s="459">
        <f>+S192+S193</f>
        <v>0</v>
      </c>
      <c r="T191" s="459"/>
      <c r="U191" s="459"/>
      <c r="V191" s="459">
        <f>+V192+V193</f>
        <v>0</v>
      </c>
      <c r="W191" s="459"/>
      <c r="X191" s="459">
        <f>SUM(G191:V191)</f>
        <v>5</v>
      </c>
      <c r="Y191" s="614"/>
      <c r="Z191" s="444"/>
      <c r="AA191" s="447"/>
      <c r="AB191" s="444"/>
    </row>
    <row r="192" spans="1:28" ht="12.75">
      <c r="A192" s="1189" t="s">
        <v>42</v>
      </c>
      <c r="B192" s="1190"/>
      <c r="C192" s="4"/>
      <c r="D192" s="4"/>
      <c r="E192" s="4"/>
      <c r="F192" s="4"/>
      <c r="G192" s="72">
        <v>1</v>
      </c>
      <c r="H192" s="4"/>
      <c r="I192" s="4"/>
      <c r="J192" s="72">
        <v>1</v>
      </c>
      <c r="K192" s="4"/>
      <c r="L192" s="4"/>
      <c r="M192" s="72"/>
      <c r="N192" s="4"/>
      <c r="O192" s="4"/>
      <c r="P192" s="72"/>
      <c r="Q192" s="4"/>
      <c r="R192" s="4"/>
      <c r="S192" s="72"/>
      <c r="T192" s="4"/>
      <c r="U192" s="4"/>
      <c r="V192" s="72"/>
      <c r="W192" s="16"/>
      <c r="X192" s="72">
        <f>SUM(G192:V192)</f>
        <v>2</v>
      </c>
      <c r="Y192" s="615"/>
      <c r="Z192" s="616"/>
      <c r="AA192" s="2"/>
      <c r="AB192" s="617"/>
    </row>
    <row r="193" spans="1:28" s="478" customFormat="1" ht="18">
      <c r="A193" s="1183" t="s">
        <v>304</v>
      </c>
      <c r="B193" s="1184"/>
      <c r="C193" s="476"/>
      <c r="D193" s="476"/>
      <c r="E193" s="476"/>
      <c r="F193" s="476"/>
      <c r="G193" s="476">
        <v>1</v>
      </c>
      <c r="H193" s="476"/>
      <c r="I193" s="476"/>
      <c r="J193" s="476">
        <f>+J194</f>
        <v>0</v>
      </c>
      <c r="K193" s="476"/>
      <c r="L193" s="476"/>
      <c r="M193" s="476">
        <v>1</v>
      </c>
      <c r="N193" s="476"/>
      <c r="O193" s="476"/>
      <c r="P193" s="476">
        <v>1</v>
      </c>
      <c r="Q193" s="476"/>
      <c r="R193" s="476"/>
      <c r="S193" s="476">
        <f>+S194</f>
        <v>0</v>
      </c>
      <c r="T193" s="476"/>
      <c r="U193" s="476"/>
      <c r="V193" s="476">
        <f>+V194</f>
        <v>0</v>
      </c>
      <c r="W193" s="476"/>
      <c r="X193" s="476">
        <f>SUM(G193:W193)</f>
        <v>3</v>
      </c>
      <c r="Y193" s="485" t="s">
        <v>305</v>
      </c>
      <c r="Z193" s="458"/>
      <c r="AA193" s="477"/>
      <c r="AB193" s="458"/>
    </row>
    <row r="194" spans="1:28" ht="15.75">
      <c r="A194" s="1185" t="s">
        <v>306</v>
      </c>
      <c r="B194" s="1185"/>
      <c r="C194" s="19"/>
      <c r="D194" s="19"/>
      <c r="E194" s="146"/>
      <c r="F194" s="146"/>
      <c r="G194" s="1186"/>
      <c r="H194" s="146"/>
      <c r="I194" s="146"/>
      <c r="J194" s="1186"/>
      <c r="K194" s="146"/>
      <c r="L194" s="146"/>
      <c r="M194" s="1186"/>
      <c r="N194" s="146"/>
      <c r="O194" s="146"/>
      <c r="P194" s="1186"/>
      <c r="Q194" s="146"/>
      <c r="R194" s="146"/>
      <c r="S194" s="1186"/>
      <c r="T194" s="146"/>
      <c r="U194" s="146"/>
      <c r="V194" s="1186"/>
      <c r="W194" s="146"/>
      <c r="X194" s="1186">
        <f>SUM(G194:V196)</f>
        <v>0</v>
      </c>
      <c r="Y194" s="24"/>
      <c r="Z194" s="2"/>
      <c r="AA194" s="2"/>
      <c r="AB194" s="14"/>
    </row>
    <row r="195" spans="1:28" ht="15.75">
      <c r="A195" s="1185" t="s">
        <v>312</v>
      </c>
      <c r="B195" s="1185"/>
      <c r="C195" s="19"/>
      <c r="D195" s="19"/>
      <c r="E195" s="146"/>
      <c r="F195" s="146"/>
      <c r="G195" s="1186"/>
      <c r="H195" s="146"/>
      <c r="I195" s="146"/>
      <c r="J195" s="1186"/>
      <c r="K195" s="146"/>
      <c r="L195" s="146"/>
      <c r="M195" s="1186"/>
      <c r="N195" s="146"/>
      <c r="O195" s="146"/>
      <c r="P195" s="1186"/>
      <c r="Q195" s="146"/>
      <c r="R195" s="146"/>
      <c r="S195" s="1186"/>
      <c r="T195" s="146"/>
      <c r="U195" s="146"/>
      <c r="V195" s="1186"/>
      <c r="W195" s="146"/>
      <c r="X195" s="1186"/>
      <c r="Y195" s="24"/>
      <c r="Z195" s="2"/>
      <c r="AA195" s="2"/>
      <c r="AB195" s="14"/>
    </row>
    <row r="196" spans="1:28" ht="15.75">
      <c r="A196" s="1185" t="s">
        <v>315</v>
      </c>
      <c r="B196" s="1185"/>
      <c r="C196" s="19"/>
      <c r="D196" s="19"/>
      <c r="E196" s="146"/>
      <c r="F196" s="146"/>
      <c r="G196" s="1186"/>
      <c r="H196" s="146"/>
      <c r="I196" s="146"/>
      <c r="J196" s="1186"/>
      <c r="K196" s="146"/>
      <c r="L196" s="146"/>
      <c r="M196" s="1186"/>
      <c r="N196" s="146"/>
      <c r="O196" s="146"/>
      <c r="P196" s="1186"/>
      <c r="Q196" s="146"/>
      <c r="R196" s="146"/>
      <c r="S196" s="1186"/>
      <c r="T196" s="146"/>
      <c r="U196" s="146"/>
      <c r="V196" s="1186"/>
      <c r="W196" s="146"/>
      <c r="X196" s="1186"/>
      <c r="Y196" s="24"/>
      <c r="Z196" s="2"/>
      <c r="AA196" s="2"/>
      <c r="AB196" s="14"/>
    </row>
  </sheetData>
  <sheetProtection/>
  <mergeCells count="101">
    <mergeCell ref="X194:X196"/>
    <mergeCell ref="A195:B195"/>
    <mergeCell ref="A196:B196"/>
    <mergeCell ref="A100:B100"/>
    <mergeCell ref="A189:B189"/>
    <mergeCell ref="M194:M196"/>
    <mergeCell ref="P194:P196"/>
    <mergeCell ref="S194:S196"/>
    <mergeCell ref="V194:V196"/>
    <mergeCell ref="A194:B194"/>
    <mergeCell ref="G194:G196"/>
    <mergeCell ref="J194:J196"/>
    <mergeCell ref="A188:B188"/>
    <mergeCell ref="A191:B191"/>
    <mergeCell ref="A192:B192"/>
    <mergeCell ref="A193:B193"/>
    <mergeCell ref="A156:B156"/>
    <mergeCell ref="A170:B170"/>
    <mergeCell ref="J172:J174"/>
    <mergeCell ref="M172:M174"/>
    <mergeCell ref="G172:G174"/>
    <mergeCell ref="A164:B164"/>
    <mergeCell ref="A165:B165"/>
    <mergeCell ref="A158:B158"/>
    <mergeCell ref="A159:B159"/>
    <mergeCell ref="A161:B161"/>
    <mergeCell ref="A181:B181"/>
    <mergeCell ref="V172:V174"/>
    <mergeCell ref="X172:X174"/>
    <mergeCell ref="A169:B169"/>
    <mergeCell ref="P172:P174"/>
    <mergeCell ref="S172:S174"/>
    <mergeCell ref="A174:B174"/>
    <mergeCell ref="A178:B178"/>
    <mergeCell ref="A179:B179"/>
    <mergeCell ref="A180:B180"/>
    <mergeCell ref="A185:B185"/>
    <mergeCell ref="A186:B186"/>
    <mergeCell ref="A187:B187"/>
    <mergeCell ref="A166:B166"/>
    <mergeCell ref="A183:B183"/>
    <mergeCell ref="A184:B184"/>
    <mergeCell ref="A171:B171"/>
    <mergeCell ref="A167:B167"/>
    <mergeCell ref="A172:B172"/>
    <mergeCell ref="A173:B173"/>
    <mergeCell ref="A63:C63"/>
    <mergeCell ref="A83:C83"/>
    <mergeCell ref="A92:B92"/>
    <mergeCell ref="A163:B163"/>
    <mergeCell ref="A157:B157"/>
    <mergeCell ref="A149:B149"/>
    <mergeCell ref="A82:B82"/>
    <mergeCell ref="A99:B99"/>
    <mergeCell ref="A101:B101"/>
    <mergeCell ref="A145:B145"/>
    <mergeCell ref="A162:B162"/>
    <mergeCell ref="AA2:AA4"/>
    <mergeCell ref="A152:B152"/>
    <mergeCell ref="A153:B153"/>
    <mergeCell ref="A120:B120"/>
    <mergeCell ref="Y152:Z153"/>
    <mergeCell ref="A5:B5"/>
    <mergeCell ref="E3:F3"/>
    <mergeCell ref="G3:G4"/>
    <mergeCell ref="H3:I3"/>
    <mergeCell ref="AB2:AB4"/>
    <mergeCell ref="A102:B102"/>
    <mergeCell ref="A71:B71"/>
    <mergeCell ref="A110:B110"/>
    <mergeCell ref="J3:J4"/>
    <mergeCell ref="M3:M4"/>
    <mergeCell ref="Z2:Z4"/>
    <mergeCell ref="A45:B45"/>
    <mergeCell ref="Y2:Y4"/>
    <mergeCell ref="V3:V4"/>
    <mergeCell ref="A26:B26"/>
    <mergeCell ref="A1:AA1"/>
    <mergeCell ref="A2:A4"/>
    <mergeCell ref="B2:B4"/>
    <mergeCell ref="C2:C4"/>
    <mergeCell ref="D2:D4"/>
    <mergeCell ref="E2:J2"/>
    <mergeCell ref="K2:P2"/>
    <mergeCell ref="Q2:V2"/>
    <mergeCell ref="X2:X4"/>
    <mergeCell ref="A46:B46"/>
    <mergeCell ref="S3:S4"/>
    <mergeCell ref="T3:U3"/>
    <mergeCell ref="P3:P4"/>
    <mergeCell ref="Q3:R3"/>
    <mergeCell ref="A25:B25"/>
    <mergeCell ref="A6:B6"/>
    <mergeCell ref="N3:O3"/>
    <mergeCell ref="A7:B7"/>
    <mergeCell ref="K3:L3"/>
    <mergeCell ref="A47:B47"/>
    <mergeCell ref="A53:B53"/>
    <mergeCell ref="A61:B61"/>
    <mergeCell ref="A62:B62"/>
    <mergeCell ref="A60:B60"/>
  </mergeCells>
  <hyperlinks>
    <hyperlink ref="B125" r:id="rId1" display="Vállalatgazdaságtan gyakorlat"/>
    <hyperlink ref="B126" r:id="rId2" display="Környezetpolitika"/>
    <hyperlink ref="B127" r:id="rId3" display="Üzleti gazdaságtan"/>
    <hyperlink ref="B128" r:id="rId4" display="Gazdasági folyamatok térbeli elemzése"/>
    <hyperlink ref="B129" r:id="rId5" display="Az információs tér gazdasági szerkezete"/>
    <hyperlink ref="B130" r:id="rId6" display="Kisvállalkozások indítása és működtetése"/>
    <hyperlink ref="B131" r:id="rId7" display="Agrárgazdaságtan"/>
    <hyperlink ref="B132" r:id="rId8" display="A piaci és kormányzati kudarcok gazdaságpolitikája"/>
    <hyperlink ref="B133" r:id="rId9" display="Bevezetés a tömegkommunikáció elméletébe"/>
    <hyperlink ref="B134" r:id="rId10" display="A regionális gazdaságtan alapjai"/>
    <hyperlink ref="B135" r:id="rId11" display="Települési gazdaságtan"/>
    <hyperlink ref="B136" r:id="rId12" display="Önkormányzati menedzsment"/>
    <hyperlink ref="B137" r:id="rId13" display="E-Régió"/>
    <hyperlink ref="B138" r:id="rId14" display="E-kereskedelem és kereskedelemkutatás"/>
    <hyperlink ref="B111" r:id="rId15" display="Cases on International Business Strategy"/>
    <hyperlink ref="B112" r:id="rId16" display="Managing the Enterprise"/>
    <hyperlink ref="B113" r:id="rId17" display="Cases on Business Economics"/>
    <hyperlink ref="B116" r:id="rId18" display="Alkalmazott informatika - Üzleti modellek"/>
    <hyperlink ref="B117" r:id="rId19" display="Adatbáziskezelés a gyakorlatban"/>
    <hyperlink ref="B118" r:id="rId20" display="Internet"/>
    <hyperlink ref="B119" r:id="rId21" display="Vállalati gazdálkodás támogatása SAP rendszerrel "/>
    <hyperlink ref="B147" r:id="rId22" display="Szakszeminárium"/>
    <hyperlink ref="B115" r:id="rId23" display="Üzleti informatika                       "/>
    <hyperlink ref="B123" r:id="rId24" display="Matematika gyakorlat II."/>
    <hyperlink ref="B122" r:id="rId25" display="Matematika gyakorlat I."/>
    <hyperlink ref="B140" r:id="rId26" display="Költségelszámolás"/>
    <hyperlink ref="B103" r:id="rId27" display="Führung und Organization"/>
    <hyperlink ref="B141" r:id="rId28" display="LUDUS vállalati pénzügyi tervezési és döntési játé"/>
    <hyperlink ref="B142" r:id="rId29" display="Bevezetés az EU-s és a magyar versenyjogba"/>
    <hyperlink ref="B143" r:id="rId30" display="Piacszabályozás-Fogyasztóvédelem "/>
  </hyperlink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scale="50" r:id="rId31"/>
  <rowBreaks count="4" manualBreakCount="4">
    <brk id="44" max="255" man="1"/>
    <brk id="81" max="255" man="1"/>
    <brk id="119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2012-05-24T12:45:12Z</cp:lastPrinted>
  <dcterms:created xsi:type="dcterms:W3CDTF">2006-03-16T06:37:00Z</dcterms:created>
  <dcterms:modified xsi:type="dcterms:W3CDTF">2012-05-24T12:45:16Z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275484860</vt:i4>
  </property>
  <property fmtid="{D5CDD505-2E9C-101B-9397-08002B2CF9AE}" pid="3" name="_EmailSubject">
    <vt:lpwstr>VEGLEGES_B_4_Pu_es_szamvitel_2009-10_optanterv.xls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