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891B38D9-B684-4645-A0B3-135405F6B02C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Munka1!$B$110</definedName>
    <definedName name="_xlnm.Print_Area" localSheetId="0">Munka1!$A$3:$G$114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87" i="1"/>
  <c r="I55" i="1"/>
  <c r="I97" i="1" l="1"/>
  <c r="I102" i="1"/>
  <c r="I28" i="1"/>
  <c r="I29" i="1"/>
  <c r="I113" i="1" l="1"/>
  <c r="I110" i="1"/>
  <c r="I95" i="1"/>
  <c r="F34" i="1"/>
  <c r="D34" i="1"/>
  <c r="N34" i="1"/>
  <c r="M34" i="1"/>
  <c r="L42" i="1"/>
  <c r="L34" i="1"/>
  <c r="L43" i="1"/>
  <c r="I33" i="1"/>
  <c r="I32" i="1"/>
  <c r="I31" i="1"/>
  <c r="I30" i="1"/>
  <c r="D92" i="1" l="1"/>
  <c r="I89" i="1" l="1"/>
  <c r="I78" i="1"/>
  <c r="I72" i="1"/>
  <c r="I68" i="1"/>
  <c r="I14" i="1"/>
  <c r="I10" i="1"/>
  <c r="I8" i="1"/>
  <c r="I6" i="1"/>
  <c r="I4" i="1"/>
  <c r="F14" i="1"/>
  <c r="F42" i="1" s="1"/>
  <c r="F92" i="1" s="1"/>
  <c r="C23" i="1" s="1"/>
  <c r="I42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<sst xmlns="http://schemas.openxmlformats.org/spreadsheetml/2006/main" count="83" uniqueCount="81">
  <si>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</si>
  <si>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</si>
  <si>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</si>
  <si>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</si>
  <si>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</si>
  <si>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</si>
  <si>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</si>
  <si>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</si>
  <si>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</si>
  <si>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</si>
  <si>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</si>
  <si>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</si>
  <si>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</si>
  <si>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</si>
  <si>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</si>
  <si>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</si>
  <si>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</si>
  <si>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</si>
  <si>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</si>
  <si>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</si>
  <si>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</si>
  <si>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</si>
  <si>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</si>
  <si>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</si>
  <si>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</si>
  <si>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</si>
  <si>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</si>
  <si>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</si>
  <si>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</si>
  <si>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</si>
  <si>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</si>
  <si>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</si>
  <si>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</si>
  <si>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</si>
  <si>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</si>
  <si>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>Legfeljebb 200</t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</si>
  <si>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</si>
  <si>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</si>
  <si>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</si>
  <si>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</si>
  <si>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</si>
  <si>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</si>
  <si>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</si>
  <si>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</si>
  <si>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</si>
  <si>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</si>
  <si>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</si>
  <si>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</si>
  <si>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</si>
  <si>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</si>
  <si>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</si>
  <si>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</si>
  <si>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t>ÚNKP-20-2-II
„II.” típusú (leendő első éves) osztott mesterképzésre pályázók</t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</si>
  <si>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</si>
  <si>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</si>
  <si>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</si>
  <si>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</si>
  <si>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</si>
  <si>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</si>
  <si>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</si>
  <si>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rPr>
        <b/>
        <sz val="10"/>
        <color theme="1"/>
        <rFont val="Times New Roman"/>
        <family val="1"/>
        <charset val="238"/>
      </rPr>
      <t>„I.” típusú osztott / osztatlan mesterképzésre (leendő felsőbb éves hallgatók)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</si>
  <si>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</si>
  <si>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</si>
  <si>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t xml:space="preserve">Leendő felsőbb éves mesterképzésben részt vevő hallgató az alábbi feltételek teljesülése esetén további 5 többletpontban részesül: </t>
  </si>
  <si>
    <t>- a 2019/2020., 2020/2021. tanévben Makovecz Hallgatói Ösztöndíjprogram keretében határon túli felsőoktatási intézményben legalább 5 hónap időtartamban teljes szemeszteres részképzésen vagy részképzős tanulmányúton történő részvétel (megkezdett vagy lezárt).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</si>
  <si>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</si>
  <si>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</si>
  <si>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</si>
  <si>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</si>
  <si>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</si>
  <si>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14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</si>
  <si>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15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</si>
  <si>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 xml:space="preserve">14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</si>
  <si>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t xml:space="preserve"> / 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</si>
  <si>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(2021/2022)
</t>
    </r>
    <r>
      <rPr>
        <b/>
        <sz val="12"/>
        <color rgb="FF00B050"/>
        <rFont val="Times New Roman"/>
        <family val="1"/>
        <charset val="238"/>
      </rPr>
      <t>„I.” típusú (leendő felsőbb éves) osztott, vagy osztatlan mesterképzésre pályázók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</si>
  <si>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 xml:space="preserve">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</si>
  <si>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>12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 xml:space="preserve">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</si>
  <si>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t>ÚNKP-20-2-I 
„I.” típusú (leendő felsőbb éves) osztott, vagy osztatlan mesterképzésre pályázók</t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</si>
  <si>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</si>
  <si>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</t>
    </r>
    <r>
      <rPr>
        <b/>
        <sz val="11"/>
        <color theme="1"/>
        <rFont val="Times New Roman"/>
        <family val="1"/>
        <charset val="238"/>
      </rPr>
      <t>mesterképzésben teljesített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</si>
  <si>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</t>
    </r>
    <r>
      <rPr>
        <b/>
        <sz val="11"/>
        <color theme="1"/>
        <rFont val="Times New Roman"/>
        <family val="1"/>
        <charset val="238"/>
      </rPr>
      <t>mesterképzésben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4,0 szorozva 30-cal (kizárólag egy lezárt félév esetén a súlyozott tanulmányi átlag).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</si>
</sst>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6" borderId="14" xfId="0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showWhiteSpace="0" view="pageBreakPreview" topLeftCell="A39" zoomScale="96" zoomScaleNormal="96" zoomScaleSheetLayoutView="96" workbookViewId="0">
      <selection activeCell="F55" sqref="F55:F66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206"/>
      <c r="B1" s="206"/>
      <c r="C1" s="206"/>
      <c r="D1" s="206"/>
      <c r="E1" s="206"/>
      <c r="F1" s="206"/>
      <c r="G1" s="206"/>
      <c r="H1" s="20"/>
      <c r="I1" s="207" t="s">
        <v>30</v>
      </c>
      <c r="J1" s="11"/>
    </row>
    <row r="2" spans="1:10" x14ac:dyDescent="0.25">
      <c r="A2" s="206"/>
      <c r="B2" s="206"/>
      <c r="C2" s="206"/>
      <c r="D2" s="206"/>
      <c r="E2" s="206"/>
      <c r="F2" s="206"/>
      <c r="G2" s="206"/>
      <c r="H2" s="27"/>
      <c r="I2" s="208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214"/>
      <c r="D4" s="214"/>
      <c r="E4" s="214"/>
      <c r="F4" s="214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215"/>
      <c r="D6" s="215"/>
      <c r="E6" s="215"/>
      <c r="F6" s="215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41.25" customHeight="1" x14ac:dyDescent="0.25">
      <c r="A8" s="7"/>
      <c r="B8" s="25" t="s">
        <v>53</v>
      </c>
      <c r="C8" s="218" t="s">
        <v>77</v>
      </c>
      <c r="D8" s="218"/>
      <c r="E8" s="218"/>
      <c r="F8" s="218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216" t="s">
        <v>34</v>
      </c>
      <c r="C10" s="217"/>
      <c r="D10" s="217"/>
      <c r="E10" s="217"/>
      <c r="F10" s="217"/>
      <c r="G10" s="19"/>
      <c r="H10" s="19"/>
      <c r="I10" s="205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216"/>
      <c r="C11" s="217"/>
      <c r="D11" s="217"/>
      <c r="E11" s="217"/>
      <c r="F11" s="217"/>
      <c r="G11" s="19"/>
      <c r="H11" s="19"/>
      <c r="I11" s="205"/>
      <c r="J11" s="55"/>
    </row>
    <row r="12" spans="1:10" ht="15.75" x14ac:dyDescent="0.25">
      <c r="A12" s="10"/>
      <c r="B12" s="219"/>
      <c r="C12" s="220"/>
      <c r="D12" s="220"/>
      <c r="E12" s="220"/>
      <c r="F12" s="220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211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212"/>
      <c r="J15" s="55"/>
    </row>
    <row r="16" spans="1:10" s="3" customFormat="1" ht="56.25" customHeight="1" x14ac:dyDescent="0.25">
      <c r="A16" s="7"/>
      <c r="B16" s="25" t="s">
        <v>33</v>
      </c>
      <c r="C16" s="221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222"/>
      <c r="E16" s="222"/>
      <c r="F16" s="223"/>
      <c r="G16" s="19"/>
      <c r="H16" s="19"/>
      <c r="I16" s="213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210" t="s">
        <v>0</v>
      </c>
      <c r="C18" s="210"/>
      <c r="D18" s="210"/>
      <c r="E18" s="210"/>
      <c r="F18" s="210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209" t="s">
        <v>74</v>
      </c>
      <c r="C20" s="210"/>
      <c r="D20" s="210"/>
      <c r="E20" s="210"/>
      <c r="F20" s="210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2" t="s">
        <v>1</v>
      </c>
      <c r="C23" s="202">
        <f>F92+F95</f>
        <v>0</v>
      </c>
      <c r="D23" s="203"/>
      <c r="E23" s="203"/>
      <c r="F23" s="204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56" t="s">
        <v>39</v>
      </c>
      <c r="C25" s="157"/>
      <c r="D25" s="156" t="s">
        <v>2</v>
      </c>
      <c r="E25" s="157"/>
      <c r="F25" s="130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58"/>
      <c r="C26" s="159"/>
      <c r="D26" s="158" t="s">
        <v>3</v>
      </c>
      <c r="E26" s="159"/>
      <c r="F26" s="131"/>
      <c r="G26" s="20"/>
      <c r="H26" s="20"/>
      <c r="I26" s="20"/>
      <c r="J26" s="11"/>
    </row>
    <row r="27" spans="1:10" ht="36" customHeight="1" thickBot="1" x14ac:dyDescent="0.3">
      <c r="A27" s="20"/>
      <c r="B27" s="138" t="s">
        <v>54</v>
      </c>
      <c r="C27" s="139"/>
      <c r="D27" s="127" t="s">
        <v>35</v>
      </c>
      <c r="E27" s="128"/>
      <c r="F27" s="129"/>
      <c r="G27" s="20"/>
      <c r="H27" s="20"/>
      <c r="I27" s="42"/>
      <c r="J27" s="11"/>
    </row>
    <row r="28" spans="1:10" ht="36" customHeight="1" x14ac:dyDescent="0.25">
      <c r="A28" s="20"/>
      <c r="B28" s="180" t="s">
        <v>65</v>
      </c>
      <c r="C28" s="181"/>
      <c r="D28" s="146">
        <v>100</v>
      </c>
      <c r="E28" s="147"/>
      <c r="F28" s="64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32" t="s">
        <v>66</v>
      </c>
      <c r="C29" s="133"/>
      <c r="D29" s="134">
        <v>75</v>
      </c>
      <c r="E29" s="135"/>
      <c r="F29" s="65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32" t="s">
        <v>67</v>
      </c>
      <c r="C30" s="133"/>
      <c r="D30" s="134">
        <v>50</v>
      </c>
      <c r="E30" s="135"/>
      <c r="F30" s="65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32" t="s">
        <v>47</v>
      </c>
      <c r="C31" s="133"/>
      <c r="D31" s="134">
        <v>40</v>
      </c>
      <c r="E31" s="135"/>
      <c r="F31" s="65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32" t="s">
        <v>48</v>
      </c>
      <c r="C32" s="133"/>
      <c r="D32" s="134">
        <v>100</v>
      </c>
      <c r="E32" s="135"/>
      <c r="F32" s="65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thickBot="1" x14ac:dyDescent="0.3">
      <c r="A33" s="20"/>
      <c r="B33" s="136" t="s">
        <v>49</v>
      </c>
      <c r="C33" s="137"/>
      <c r="D33" s="88">
        <v>75</v>
      </c>
      <c r="E33" s="89"/>
      <c r="F33" s="66"/>
      <c r="G33" s="21"/>
      <c r="H33" s="20"/>
      <c r="I33" s="41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23.25" customHeight="1" thickBot="1" x14ac:dyDescent="0.3">
      <c r="A34" s="20"/>
      <c r="B34" s="97" t="s">
        <v>37</v>
      </c>
      <c r="C34" s="98"/>
      <c r="D34" s="99">
        <f>IF(D28=0,IF(D29=0,IF(D30=0,D31,D30),D29),D28)+IF(D32=0,D33,D32)</f>
        <v>200</v>
      </c>
      <c r="E34" s="100"/>
      <c r="F34" s="63">
        <f>IF(F28=0,IF(F29=0,IF(F30=0,F31,F30),F29),F28)+IF(F32=0,F33,F32)</f>
        <v>0</v>
      </c>
      <c r="G34" s="57"/>
      <c r="H34" s="20"/>
      <c r="I34" s="41"/>
      <c r="J34" s="11"/>
      <c r="L34" s="1">
        <f>IF(D28=0,IF(D29=0,D30,D29),D28)</f>
        <v>100</v>
      </c>
      <c r="M34" s="1">
        <f>IF(D28=0,IF(D29=0,IF(D30=0,D31,D30),D29),D28)</f>
        <v>100</v>
      </c>
      <c r="N34" s="1">
        <f>IF(D32=0,D33,D32)</f>
        <v>100</v>
      </c>
    </row>
    <row r="35" spans="1:14" ht="15.75" x14ac:dyDescent="0.25">
      <c r="A35" s="10"/>
      <c r="B35" s="29" t="s">
        <v>15</v>
      </c>
      <c r="C35" s="29"/>
      <c r="D35" s="29"/>
      <c r="E35" s="11"/>
      <c r="F35" s="11"/>
      <c r="G35" s="12"/>
      <c r="H35" s="20"/>
      <c r="I35" s="20"/>
      <c r="J35" s="11"/>
    </row>
    <row r="36" spans="1:14" ht="51" customHeight="1" x14ac:dyDescent="0.25">
      <c r="A36" s="10"/>
      <c r="B36" s="78" t="s">
        <v>50</v>
      </c>
      <c r="C36" s="79"/>
      <c r="D36" s="79"/>
      <c r="E36" s="79"/>
      <c r="F36" s="79"/>
      <c r="G36" s="80"/>
      <c r="H36" s="40"/>
      <c r="I36" s="20"/>
      <c r="J36" s="11"/>
    </row>
    <row r="37" spans="1:14" ht="36.75" customHeight="1" x14ac:dyDescent="0.25">
      <c r="A37" s="10"/>
      <c r="B37" s="78" t="s">
        <v>51</v>
      </c>
      <c r="C37" s="79"/>
      <c r="D37" s="79"/>
      <c r="E37" s="79"/>
      <c r="F37" s="79"/>
      <c r="G37" s="80"/>
      <c r="H37" s="40"/>
      <c r="I37" s="20"/>
      <c r="J37" s="11"/>
    </row>
    <row r="38" spans="1:14" ht="47.25" customHeight="1" x14ac:dyDescent="0.25">
      <c r="A38" s="10"/>
      <c r="B38" s="78" t="s">
        <v>75</v>
      </c>
      <c r="C38" s="79"/>
      <c r="D38" s="79"/>
      <c r="E38" s="79"/>
      <c r="F38" s="79"/>
      <c r="G38" s="80"/>
      <c r="H38" s="40"/>
      <c r="I38" s="20"/>
      <c r="J38" s="11"/>
    </row>
    <row r="39" spans="1:14" ht="42" customHeight="1" x14ac:dyDescent="0.25">
      <c r="A39" s="10"/>
      <c r="B39" s="78" t="s">
        <v>76</v>
      </c>
      <c r="C39" s="79"/>
      <c r="D39" s="79"/>
      <c r="E39" s="79"/>
      <c r="F39" s="79"/>
      <c r="G39" s="80"/>
      <c r="H39" s="40"/>
      <c r="I39" s="20"/>
      <c r="J39" s="11"/>
    </row>
    <row r="40" spans="1:14" ht="42" customHeight="1" x14ac:dyDescent="0.25">
      <c r="A40" s="10" t="s">
        <v>73</v>
      </c>
      <c r="B40" s="140" t="str">
        <f>CONCATENATE(C4," / ",C6)</f>
        <v xml:space="preserve"> / </v>
      </c>
      <c r="C40" s="141"/>
      <c r="D40" s="141"/>
      <c r="E40" s="141"/>
      <c r="F40" s="142"/>
      <c r="G40" s="12"/>
      <c r="H40" s="20"/>
      <c r="I40" s="20"/>
      <c r="J40" s="11"/>
    </row>
    <row r="41" spans="1:14" ht="8.25" customHeight="1" thickBot="1" x14ac:dyDescent="0.3">
      <c r="A41" s="72"/>
      <c r="B41" s="72"/>
      <c r="C41" s="72"/>
      <c r="D41" s="72"/>
      <c r="E41" s="72"/>
      <c r="F41" s="72"/>
      <c r="G41" s="72"/>
      <c r="H41" s="20"/>
      <c r="I41" s="71"/>
      <c r="J41" s="11"/>
    </row>
    <row r="42" spans="1:14" ht="25.5" customHeight="1" x14ac:dyDescent="0.25">
      <c r="A42" s="20"/>
      <c r="B42" s="148" t="s">
        <v>55</v>
      </c>
      <c r="C42" s="149"/>
      <c r="D42" s="109">
        <v>30</v>
      </c>
      <c r="E42" s="110"/>
      <c r="F42" s="101">
        <f>IF(F14&lt;0,0,F14)</f>
        <v>0</v>
      </c>
      <c r="G42" s="20"/>
      <c r="H42" s="20"/>
      <c r="I42" s="185" t="str">
        <f>IF(F42="","Kérem legyen szíves kiszámolni a tanulmányi eredmény pontszámát a fent megadott számítási módszernek megfelelően !"," ")</f>
        <v xml:space="preserve"> </v>
      </c>
      <c r="J42" s="11"/>
      <c r="L42" s="1">
        <f>IF(D29=0,IF(D30=0,D31,D30),D29)</f>
        <v>75</v>
      </c>
    </row>
    <row r="43" spans="1:14" ht="9" customHeight="1" thickBot="1" x14ac:dyDescent="0.3">
      <c r="A43" s="20"/>
      <c r="B43" s="104"/>
      <c r="C43" s="105"/>
      <c r="D43" s="111"/>
      <c r="E43" s="112"/>
      <c r="F43" s="102"/>
      <c r="G43" s="20"/>
      <c r="H43" s="20"/>
      <c r="I43" s="185"/>
      <c r="J43" s="11"/>
      <c r="L43" s="1">
        <f>IF(D30=0,D31,D30)</f>
        <v>50</v>
      </c>
    </row>
    <row r="44" spans="1:14" ht="31.5" customHeight="1" thickBot="1" x14ac:dyDescent="0.3">
      <c r="A44" s="20"/>
      <c r="B44" s="81" t="s">
        <v>60</v>
      </c>
      <c r="C44" s="82"/>
      <c r="D44" s="111"/>
      <c r="E44" s="112"/>
      <c r="F44" s="102"/>
      <c r="G44" s="20"/>
      <c r="H44" s="20"/>
      <c r="I44" s="185"/>
      <c r="J44" s="11"/>
    </row>
    <row r="45" spans="1:14" ht="59.25" customHeight="1" thickBot="1" x14ac:dyDescent="0.3">
      <c r="A45" s="20"/>
      <c r="B45" s="81" t="s">
        <v>79</v>
      </c>
      <c r="C45" s="82"/>
      <c r="D45" s="111"/>
      <c r="E45" s="112"/>
      <c r="F45" s="102"/>
      <c r="G45" s="20"/>
      <c r="H45" s="20"/>
      <c r="I45" s="185"/>
      <c r="J45" s="11"/>
    </row>
    <row r="46" spans="1:14" ht="6" customHeight="1" thickBot="1" x14ac:dyDescent="0.3">
      <c r="A46" s="20"/>
      <c r="B46" s="83"/>
      <c r="C46" s="84"/>
      <c r="D46" s="111"/>
      <c r="E46" s="112"/>
      <c r="F46" s="102"/>
      <c r="G46" s="20"/>
      <c r="H46" s="20"/>
      <c r="I46" s="185"/>
      <c r="J46" s="56"/>
    </row>
    <row r="47" spans="1:14" ht="49.5" customHeight="1" thickBot="1" x14ac:dyDescent="0.3">
      <c r="A47" s="20"/>
      <c r="B47" s="81" t="s">
        <v>80</v>
      </c>
      <c r="C47" s="82"/>
      <c r="D47" s="111"/>
      <c r="E47" s="112"/>
      <c r="F47" s="102"/>
      <c r="G47" s="20"/>
      <c r="H47" s="20"/>
      <c r="I47" s="185"/>
      <c r="J47" s="11"/>
    </row>
    <row r="48" spans="1:14" ht="9" customHeight="1" thickBot="1" x14ac:dyDescent="0.3">
      <c r="A48" s="20"/>
      <c r="B48" s="73"/>
      <c r="C48" s="74"/>
      <c r="D48" s="111"/>
      <c r="E48" s="112"/>
      <c r="F48" s="102"/>
      <c r="G48" s="20"/>
      <c r="H48" s="20"/>
      <c r="I48" s="185"/>
      <c r="J48" s="11"/>
    </row>
    <row r="49" spans="1:10" ht="21" hidden="1" customHeight="1" thickBot="1" x14ac:dyDescent="0.3">
      <c r="A49" s="20"/>
      <c r="B49" s="81" t="s">
        <v>61</v>
      </c>
      <c r="C49" s="82"/>
      <c r="D49" s="111"/>
      <c r="E49" s="112"/>
      <c r="F49" s="102"/>
      <c r="G49" s="20"/>
      <c r="H49" s="20"/>
      <c r="I49" s="185"/>
      <c r="J49" s="11"/>
    </row>
    <row r="50" spans="1:10" ht="64.5" hidden="1" customHeight="1" thickBot="1" x14ac:dyDescent="0.3">
      <c r="A50" s="20"/>
      <c r="B50" s="81" t="s">
        <v>40</v>
      </c>
      <c r="C50" s="82"/>
      <c r="D50" s="111"/>
      <c r="E50" s="112"/>
      <c r="F50" s="102"/>
      <c r="G50" s="20"/>
      <c r="H50" s="20"/>
      <c r="I50" s="185"/>
      <c r="J50" s="11"/>
    </row>
    <row r="51" spans="1:10" ht="6" hidden="1" customHeight="1" thickBot="1" x14ac:dyDescent="0.3">
      <c r="A51" s="20"/>
      <c r="B51" s="83"/>
      <c r="C51" s="84"/>
      <c r="D51" s="111"/>
      <c r="E51" s="112"/>
      <c r="F51" s="102"/>
      <c r="G51" s="20"/>
      <c r="H51" s="20"/>
      <c r="I51" s="185"/>
      <c r="J51" s="11"/>
    </row>
    <row r="52" spans="1:10" ht="49.5" hidden="1" customHeight="1" thickBot="1" x14ac:dyDescent="0.3">
      <c r="A52" s="20"/>
      <c r="B52" s="81" t="s">
        <v>62</v>
      </c>
      <c r="C52" s="82"/>
      <c r="D52" s="111"/>
      <c r="E52" s="112"/>
      <c r="F52" s="102"/>
      <c r="G52" s="20"/>
      <c r="H52" s="20"/>
      <c r="I52" s="185"/>
      <c r="J52" s="11"/>
    </row>
    <row r="53" spans="1:10" ht="10.5" customHeight="1" thickBot="1" x14ac:dyDescent="0.3">
      <c r="A53" s="20"/>
      <c r="B53" s="160"/>
      <c r="C53" s="161"/>
      <c r="D53" s="193"/>
      <c r="E53" s="194"/>
      <c r="F53" s="103"/>
      <c r="G53" s="20"/>
      <c r="H53" s="20"/>
      <c r="I53" s="185"/>
      <c r="J53" s="11"/>
    </row>
    <row r="54" spans="1:10" ht="10.5" customHeight="1" thickBot="1" x14ac:dyDescent="0.3">
      <c r="A54" s="20"/>
      <c r="B54" s="75"/>
      <c r="C54" s="75"/>
      <c r="D54" s="76"/>
      <c r="E54" s="76"/>
      <c r="F54" s="77"/>
      <c r="G54" s="20"/>
      <c r="H54" s="20"/>
      <c r="I54" s="71"/>
      <c r="J54" s="11"/>
    </row>
    <row r="55" spans="1:10" ht="33" customHeight="1" x14ac:dyDescent="0.25">
      <c r="A55" s="20"/>
      <c r="B55" s="176" t="s">
        <v>56</v>
      </c>
      <c r="C55" s="177"/>
      <c r="D55" s="109">
        <v>30</v>
      </c>
      <c r="E55" s="110"/>
      <c r="F55" s="94"/>
      <c r="G55" s="20"/>
      <c r="H55" s="20"/>
      <c r="I55" s="185" t="str">
        <f>IF(F55="","- kitölteni a tudományos tevékenységért járó pontszámot !"," ")</f>
        <v>- kitölteni a tudományos tevékenységért járó pontszámot !</v>
      </c>
      <c r="J55" s="11"/>
    </row>
    <row r="56" spans="1:10" ht="15.75" thickBot="1" x14ac:dyDescent="0.3">
      <c r="A56" s="20"/>
      <c r="B56" s="197"/>
      <c r="C56" s="198"/>
      <c r="D56" s="111"/>
      <c r="E56" s="112"/>
      <c r="F56" s="95"/>
      <c r="G56" s="20"/>
      <c r="H56" s="20"/>
      <c r="I56" s="185"/>
      <c r="J56" s="11"/>
    </row>
    <row r="57" spans="1:10" ht="39" customHeight="1" thickBot="1" x14ac:dyDescent="0.3">
      <c r="A57" s="20"/>
      <c r="B57" s="92" t="s">
        <v>31</v>
      </c>
      <c r="C57" s="93"/>
      <c r="D57" s="111"/>
      <c r="E57" s="112"/>
      <c r="F57" s="95"/>
      <c r="G57" s="20"/>
      <c r="H57" s="20"/>
      <c r="I57" s="185"/>
      <c r="J57" s="11"/>
    </row>
    <row r="58" spans="1:10" ht="15.75" thickBot="1" x14ac:dyDescent="0.3">
      <c r="A58" s="20"/>
      <c r="B58" s="90" t="s">
        <v>5</v>
      </c>
      <c r="C58" s="91"/>
      <c r="D58" s="111"/>
      <c r="E58" s="112"/>
      <c r="F58" s="95"/>
      <c r="G58" s="20"/>
      <c r="H58" s="20"/>
      <c r="I58" s="185"/>
      <c r="J58" s="11"/>
    </row>
    <row r="59" spans="1:10" ht="15.75" thickBot="1" x14ac:dyDescent="0.3">
      <c r="A59" s="20"/>
      <c r="B59" s="90" t="s">
        <v>6</v>
      </c>
      <c r="C59" s="91"/>
      <c r="D59" s="111"/>
      <c r="E59" s="112"/>
      <c r="F59" s="95"/>
      <c r="G59" s="20"/>
      <c r="H59" s="20"/>
      <c r="I59" s="185"/>
      <c r="J59" s="11"/>
    </row>
    <row r="60" spans="1:10" ht="15.75" thickBot="1" x14ac:dyDescent="0.3">
      <c r="A60" s="20"/>
      <c r="B60" s="90" t="s">
        <v>7</v>
      </c>
      <c r="C60" s="91"/>
      <c r="D60" s="111"/>
      <c r="E60" s="112"/>
      <c r="F60" s="95"/>
      <c r="G60" s="20"/>
      <c r="H60" s="20"/>
      <c r="I60" s="185"/>
      <c r="J60" s="11"/>
    </row>
    <row r="61" spans="1:10" ht="15.75" thickBot="1" x14ac:dyDescent="0.3">
      <c r="A61" s="20"/>
      <c r="B61" s="90" t="s">
        <v>8</v>
      </c>
      <c r="C61" s="91"/>
      <c r="D61" s="111"/>
      <c r="E61" s="112"/>
      <c r="F61" s="95"/>
      <c r="G61" s="20"/>
      <c r="H61" s="20"/>
      <c r="I61" s="185"/>
      <c r="J61" s="11"/>
    </row>
    <row r="62" spans="1:10" ht="15.75" thickBot="1" x14ac:dyDescent="0.3">
      <c r="A62" s="20"/>
      <c r="B62" s="90" t="s">
        <v>9</v>
      </c>
      <c r="C62" s="91"/>
      <c r="D62" s="111"/>
      <c r="E62" s="112"/>
      <c r="F62" s="95"/>
      <c r="G62" s="20"/>
      <c r="H62" s="20"/>
      <c r="I62" s="185"/>
      <c r="J62" s="11"/>
    </row>
    <row r="63" spans="1:10" ht="30" customHeight="1" thickBot="1" x14ac:dyDescent="0.3">
      <c r="A63" s="20"/>
      <c r="B63" s="90" t="s">
        <v>10</v>
      </c>
      <c r="C63" s="91"/>
      <c r="D63" s="111"/>
      <c r="E63" s="112"/>
      <c r="F63" s="95"/>
      <c r="G63" s="20"/>
      <c r="H63" s="20"/>
      <c r="I63" s="185"/>
      <c r="J63" s="11"/>
    </row>
    <row r="64" spans="1:10" ht="15.75" thickBot="1" x14ac:dyDescent="0.3">
      <c r="A64" s="20"/>
      <c r="B64" s="90" t="s">
        <v>11</v>
      </c>
      <c r="C64" s="91"/>
      <c r="D64" s="111"/>
      <c r="E64" s="112"/>
      <c r="F64" s="95"/>
      <c r="G64" s="20"/>
      <c r="H64" s="20"/>
      <c r="I64" s="185"/>
      <c r="J64" s="11"/>
    </row>
    <row r="65" spans="1:10" ht="15.75" thickBot="1" x14ac:dyDescent="0.3">
      <c r="A65" s="20"/>
      <c r="B65" s="90" t="s">
        <v>12</v>
      </c>
      <c r="C65" s="91"/>
      <c r="D65" s="111"/>
      <c r="E65" s="112"/>
      <c r="F65" s="95"/>
      <c r="G65" s="20"/>
      <c r="H65" s="20"/>
      <c r="I65" s="185"/>
      <c r="J65" s="11"/>
    </row>
    <row r="66" spans="1:10" ht="15.75" thickBot="1" x14ac:dyDescent="0.3">
      <c r="A66" s="20"/>
      <c r="B66" s="178" t="s">
        <v>13</v>
      </c>
      <c r="C66" s="179"/>
      <c r="D66" s="193"/>
      <c r="E66" s="194"/>
      <c r="F66" s="96"/>
      <c r="G66" s="21"/>
      <c r="H66" s="20"/>
      <c r="I66" s="185"/>
      <c r="J66" s="11"/>
    </row>
    <row r="67" spans="1:10" ht="8.25" customHeight="1" thickBot="1" x14ac:dyDescent="0.3">
      <c r="A67" s="87"/>
      <c r="B67" s="87"/>
      <c r="C67" s="87"/>
      <c r="D67" s="87"/>
      <c r="E67" s="87"/>
      <c r="F67" s="87"/>
      <c r="G67" s="87"/>
      <c r="H67" s="20"/>
      <c r="I67" s="54"/>
      <c r="J67" s="11"/>
    </row>
    <row r="68" spans="1:10" ht="15.75" thickBot="1" x14ac:dyDescent="0.3">
      <c r="A68" s="20"/>
      <c r="B68" s="166" t="s">
        <v>57</v>
      </c>
      <c r="C68" s="167"/>
      <c r="D68" s="109">
        <v>5</v>
      </c>
      <c r="E68" s="110"/>
      <c r="F68" s="94"/>
      <c r="G68" s="20"/>
      <c r="H68" s="20"/>
      <c r="I68" s="184" t="str">
        <f>IF(F68="","- kitölteni a  pontszámot !"," ")</f>
        <v>- kitölteni a  pontszámot !</v>
      </c>
      <c r="J68" s="11"/>
    </row>
    <row r="69" spans="1:10" ht="15.75" thickBot="1" x14ac:dyDescent="0.3">
      <c r="A69" s="20"/>
      <c r="B69" s="164" t="s">
        <v>14</v>
      </c>
      <c r="C69" s="165"/>
      <c r="D69" s="111"/>
      <c r="E69" s="112"/>
      <c r="F69" s="95"/>
      <c r="G69" s="20"/>
      <c r="H69" s="20"/>
      <c r="I69" s="184"/>
      <c r="J69" s="11"/>
    </row>
    <row r="70" spans="1:10" ht="15.75" thickBot="1" x14ac:dyDescent="0.3">
      <c r="A70" s="20"/>
      <c r="B70" s="162" t="s">
        <v>70</v>
      </c>
      <c r="C70" s="163"/>
      <c r="D70" s="111"/>
      <c r="E70" s="112"/>
      <c r="F70" s="95"/>
      <c r="G70" s="20"/>
      <c r="H70" s="20"/>
      <c r="I70" s="184"/>
      <c r="J70" s="11"/>
    </row>
    <row r="71" spans="1:10" ht="15.75" thickBot="1" x14ac:dyDescent="0.3">
      <c r="A71" s="20"/>
      <c r="B71" s="186"/>
      <c r="C71" s="187"/>
      <c r="D71" s="193"/>
      <c r="E71" s="194"/>
      <c r="F71" s="96"/>
      <c r="G71" s="20"/>
      <c r="H71" s="20"/>
      <c r="I71" s="184"/>
      <c r="J71" s="11"/>
    </row>
    <row r="72" spans="1:10" ht="16.5" customHeight="1" thickBot="1" x14ac:dyDescent="0.3">
      <c r="A72" s="20"/>
      <c r="B72" s="154" t="s">
        <v>71</v>
      </c>
      <c r="C72" s="155"/>
      <c r="D72" s="109">
        <v>4</v>
      </c>
      <c r="E72" s="110"/>
      <c r="F72" s="94"/>
      <c r="G72" s="20"/>
      <c r="H72" s="20"/>
      <c r="I72" s="184" t="str">
        <f>IF(F72="","- kitölteni a pontszámot !"," ")</f>
        <v>- kitölteni a pontszámot !</v>
      </c>
      <c r="J72" s="11"/>
    </row>
    <row r="73" spans="1:10" ht="15.75" thickBot="1" x14ac:dyDescent="0.3">
      <c r="A73" s="20"/>
      <c r="B73" s="152"/>
      <c r="C73" s="153"/>
      <c r="D73" s="111"/>
      <c r="E73" s="112"/>
      <c r="F73" s="95"/>
      <c r="G73" s="20"/>
      <c r="H73" s="20"/>
      <c r="I73" s="184"/>
      <c r="J73" s="11"/>
    </row>
    <row r="74" spans="1:10" ht="15.75" thickBot="1" x14ac:dyDescent="0.3">
      <c r="A74" s="20"/>
      <c r="B74" s="174" t="s">
        <v>16</v>
      </c>
      <c r="C74" s="175"/>
      <c r="D74" s="111"/>
      <c r="E74" s="112"/>
      <c r="F74" s="95"/>
      <c r="G74" s="20"/>
      <c r="H74" s="20"/>
      <c r="I74" s="184"/>
      <c r="J74" s="11"/>
    </row>
    <row r="75" spans="1:10" ht="15.75" thickBot="1" x14ac:dyDescent="0.3">
      <c r="A75" s="20"/>
      <c r="B75" s="152"/>
      <c r="C75" s="153"/>
      <c r="D75" s="111"/>
      <c r="E75" s="112"/>
      <c r="F75" s="95"/>
      <c r="G75" s="20"/>
      <c r="H75" s="20"/>
      <c r="I75" s="184"/>
      <c r="J75" s="11"/>
    </row>
    <row r="76" spans="1:10" ht="42.75" customHeight="1" thickBot="1" x14ac:dyDescent="0.3">
      <c r="A76" s="20"/>
      <c r="B76" s="119" t="s">
        <v>36</v>
      </c>
      <c r="C76" s="120"/>
      <c r="D76" s="111"/>
      <c r="E76" s="112"/>
      <c r="F76" s="95"/>
      <c r="G76" s="20"/>
      <c r="H76" s="20"/>
      <c r="I76" s="184"/>
      <c r="J76" s="11"/>
    </row>
    <row r="77" spans="1:10" ht="15.75" thickBot="1" x14ac:dyDescent="0.3">
      <c r="A77" s="20"/>
      <c r="B77" s="199"/>
      <c r="C77" s="200"/>
      <c r="D77" s="193"/>
      <c r="E77" s="194"/>
      <c r="F77" s="96"/>
      <c r="G77" s="20"/>
      <c r="H77" s="20"/>
      <c r="I77" s="184"/>
      <c r="J77" s="11"/>
    </row>
    <row r="78" spans="1:10" ht="15.75" thickBot="1" x14ac:dyDescent="0.3">
      <c r="A78" s="20"/>
      <c r="B78" s="154" t="s">
        <v>58</v>
      </c>
      <c r="C78" s="155"/>
      <c r="D78" s="109">
        <v>6</v>
      </c>
      <c r="E78" s="110"/>
      <c r="F78" s="94"/>
      <c r="G78" s="20"/>
      <c r="H78" s="20"/>
      <c r="I78" s="184" t="str">
        <f>IF(F78="","- megadni a nyelvtudásért járó  pontszámot !"," ")</f>
        <v>- megadni a nyelvtudásért járó  pontszámot !</v>
      </c>
      <c r="J78" s="11"/>
    </row>
    <row r="79" spans="1:10" ht="15.75" thickBot="1" x14ac:dyDescent="0.3">
      <c r="A79" s="20"/>
      <c r="B79" s="85" t="s">
        <v>17</v>
      </c>
      <c r="C79" s="86"/>
      <c r="D79" s="111"/>
      <c r="E79" s="112"/>
      <c r="F79" s="95"/>
      <c r="G79" s="20"/>
      <c r="H79" s="20"/>
      <c r="I79" s="184"/>
      <c r="J79" s="11"/>
    </row>
    <row r="80" spans="1:10" ht="15.75" thickBot="1" x14ac:dyDescent="0.3">
      <c r="A80" s="20"/>
      <c r="B80" s="85" t="s">
        <v>18</v>
      </c>
      <c r="C80" s="86"/>
      <c r="D80" s="111"/>
      <c r="E80" s="112"/>
      <c r="F80" s="95"/>
      <c r="G80" s="20"/>
      <c r="H80" s="20"/>
      <c r="I80" s="184"/>
      <c r="J80" s="11"/>
    </row>
    <row r="81" spans="1:10" ht="15.75" thickBot="1" x14ac:dyDescent="0.3">
      <c r="A81" s="20"/>
      <c r="B81" s="152" t="s">
        <v>19</v>
      </c>
      <c r="C81" s="153"/>
      <c r="D81" s="111"/>
      <c r="E81" s="112"/>
      <c r="F81" s="95"/>
      <c r="G81" s="20"/>
      <c r="H81" s="20"/>
      <c r="I81" s="184"/>
      <c r="J81" s="11"/>
    </row>
    <row r="82" spans="1:10" ht="15.75" thickBot="1" x14ac:dyDescent="0.3">
      <c r="A82" s="20"/>
      <c r="B82" s="172"/>
      <c r="C82" s="173"/>
      <c r="D82" s="193"/>
      <c r="E82" s="194"/>
      <c r="F82" s="96"/>
      <c r="G82" s="20"/>
      <c r="H82" s="20"/>
      <c r="I82" s="184"/>
      <c r="J82" s="11"/>
    </row>
    <row r="83" spans="1:10" ht="15.75" x14ac:dyDescent="0.25">
      <c r="A83" s="10"/>
      <c r="B83" s="29" t="s">
        <v>15</v>
      </c>
      <c r="C83" s="29"/>
      <c r="D83" s="29"/>
      <c r="E83" s="11"/>
      <c r="F83" s="11"/>
      <c r="G83" s="12"/>
      <c r="H83" s="20"/>
      <c r="I83" s="20"/>
      <c r="J83" s="11"/>
    </row>
    <row r="84" spans="1:10" ht="51" customHeight="1" x14ac:dyDescent="0.25">
      <c r="A84" s="10"/>
      <c r="B84" s="143" t="s">
        <v>68</v>
      </c>
      <c r="C84" s="143"/>
      <c r="D84" s="143"/>
      <c r="E84" s="143"/>
      <c r="F84" s="143"/>
      <c r="G84" s="144"/>
      <c r="H84" s="40"/>
      <c r="I84" s="20"/>
      <c r="J84" s="11"/>
    </row>
    <row r="85" spans="1:10" ht="15.75" x14ac:dyDescent="0.25">
      <c r="A85" s="10"/>
      <c r="B85" s="145" t="s">
        <v>72</v>
      </c>
      <c r="C85" s="145"/>
      <c r="D85" s="145"/>
      <c r="E85" s="145"/>
      <c r="F85" s="145"/>
      <c r="G85" s="12"/>
      <c r="H85" s="20"/>
      <c r="I85" s="20"/>
      <c r="J85" s="11"/>
    </row>
    <row r="86" spans="1:10" ht="51" customHeight="1" x14ac:dyDescent="0.25">
      <c r="A86" s="10"/>
      <c r="B86" s="145" t="s">
        <v>69</v>
      </c>
      <c r="C86" s="145"/>
      <c r="D86" s="145"/>
      <c r="E86" s="145"/>
      <c r="F86" s="145"/>
      <c r="G86" s="12"/>
      <c r="H86" s="40"/>
      <c r="I86" s="20"/>
      <c r="J86" s="11"/>
    </row>
    <row r="87" spans="1:10" ht="42" customHeight="1" x14ac:dyDescent="0.25">
      <c r="A87" s="10"/>
      <c r="B87" s="140" t="str">
        <f>CONCATENATE(C4," / ",C6)</f>
        <v xml:space="preserve"> / </v>
      </c>
      <c r="C87" s="141"/>
      <c r="D87" s="141"/>
      <c r="E87" s="141"/>
      <c r="F87" s="142"/>
      <c r="G87" s="12"/>
      <c r="H87" s="20"/>
      <c r="I87" s="20"/>
      <c r="J87" s="11"/>
    </row>
    <row r="88" spans="1:10" ht="5.25" customHeight="1" thickBot="1" x14ac:dyDescent="0.3">
      <c r="A88" s="10"/>
      <c r="B88" s="59"/>
      <c r="C88" s="59"/>
      <c r="D88" s="59"/>
      <c r="E88" s="60"/>
      <c r="F88" s="60"/>
      <c r="G88" s="12"/>
      <c r="H88" s="20"/>
      <c r="I88" s="20"/>
      <c r="J88" s="11"/>
    </row>
    <row r="89" spans="1:10" ht="15.75" thickBot="1" x14ac:dyDescent="0.3">
      <c r="A89" s="20"/>
      <c r="B89" s="170" t="s">
        <v>59</v>
      </c>
      <c r="C89" s="171"/>
      <c r="D89" s="109">
        <v>25</v>
      </c>
      <c r="E89" s="110"/>
      <c r="F89" s="94"/>
      <c r="G89" s="20"/>
      <c r="H89" s="20"/>
      <c r="I89" s="184" t="str">
        <f>IF(F89="","- megadni a kutatási terv pontszámát !"," ")</f>
        <v>- megadni a kutatási terv pontszámát !</v>
      </c>
      <c r="J89" s="11"/>
    </row>
    <row r="90" spans="1:10" ht="87" customHeight="1" thickBot="1" x14ac:dyDescent="0.3">
      <c r="A90" s="20"/>
      <c r="B90" s="168" t="s">
        <v>78</v>
      </c>
      <c r="C90" s="169"/>
      <c r="D90" s="111"/>
      <c r="E90" s="112"/>
      <c r="F90" s="95"/>
      <c r="G90" s="20"/>
      <c r="H90" s="20"/>
      <c r="I90" s="184"/>
      <c r="J90" s="11"/>
    </row>
    <row r="91" spans="1:10" ht="15.75" thickBot="1" x14ac:dyDescent="0.3">
      <c r="A91" s="20"/>
      <c r="B91" s="190"/>
      <c r="C91" s="191"/>
      <c r="D91" s="111"/>
      <c r="E91" s="112"/>
      <c r="F91" s="95"/>
      <c r="G91" s="20"/>
      <c r="H91" s="20"/>
      <c r="I91" s="184"/>
      <c r="J91" s="11"/>
    </row>
    <row r="92" spans="1:10" ht="21" customHeight="1" thickBot="1" x14ac:dyDescent="0.3">
      <c r="A92" s="20"/>
      <c r="B92" s="188" t="s">
        <v>38</v>
      </c>
      <c r="C92" s="189"/>
      <c r="D92" s="113">
        <f>D42+D55+D68+D72+D78+D89+D34</f>
        <v>300</v>
      </c>
      <c r="E92" s="113"/>
      <c r="F92" s="58">
        <f>F42+F55+F68+F72+F78+F89+F34</f>
        <v>0</v>
      </c>
      <c r="G92" s="20"/>
      <c r="H92" s="20"/>
      <c r="I92" s="20"/>
      <c r="J92" s="11"/>
    </row>
    <row r="93" spans="1:10" ht="9" customHeight="1" thickBot="1" x14ac:dyDescent="0.3">
      <c r="A93" s="10"/>
      <c r="B93" s="59"/>
      <c r="C93" s="59"/>
      <c r="D93" s="59"/>
      <c r="E93" s="60"/>
      <c r="F93" s="60"/>
      <c r="G93" s="12"/>
      <c r="H93" s="20"/>
      <c r="I93" s="20"/>
      <c r="J93" s="11"/>
    </row>
    <row r="94" spans="1:10" ht="41.25" customHeight="1" thickBot="1" x14ac:dyDescent="0.3">
      <c r="A94" s="20"/>
      <c r="B94" s="106" t="s">
        <v>63</v>
      </c>
      <c r="C94" s="107"/>
      <c r="D94" s="107"/>
      <c r="E94" s="107"/>
      <c r="F94" s="108"/>
      <c r="G94" s="20"/>
      <c r="H94" s="20"/>
      <c r="I94" s="20"/>
      <c r="J94" s="11"/>
    </row>
    <row r="95" spans="1:10" ht="58.5" customHeight="1" thickBot="1" x14ac:dyDescent="0.3">
      <c r="A95" s="20"/>
      <c r="B95" s="114" t="s">
        <v>64</v>
      </c>
      <c r="C95" s="114"/>
      <c r="D95" s="115">
        <v>5</v>
      </c>
      <c r="E95" s="114"/>
      <c r="F95" s="61"/>
      <c r="G95" s="20"/>
      <c r="H95" s="20"/>
      <c r="I95" s="43" t="str">
        <f>IF(F95="","- kitölteni a tudományos tevékenységért járó pontszámot ! (0 / 5 pont )"," ")</f>
        <v>- kitölteni a tudományos tevékenységért járó pontszámot ! (0 / 5 pont )</v>
      </c>
      <c r="J95" s="11"/>
    </row>
    <row r="96" spans="1:10" ht="9" customHeight="1" x14ac:dyDescent="0.25">
      <c r="A96" s="10"/>
      <c r="B96" s="59"/>
      <c r="C96" s="59"/>
      <c r="D96" s="59"/>
      <c r="E96" s="60"/>
      <c r="F96" s="60"/>
      <c r="G96" s="12"/>
      <c r="H96" s="20"/>
      <c r="I96" s="20"/>
      <c r="J96" s="11"/>
    </row>
    <row r="97" spans="1:10" ht="51" customHeight="1" x14ac:dyDescent="0.25">
      <c r="A97" s="31"/>
      <c r="B97" s="67" t="s">
        <v>44</v>
      </c>
      <c r="C97" s="121"/>
      <c r="D97" s="122"/>
      <c r="E97" s="122"/>
      <c r="F97" s="123"/>
      <c r="G97" s="32"/>
      <c r="H97" s="20"/>
      <c r="I97" s="43" t="str">
        <f>IF(C97="","- Kérem válasszon a legördíthető listából!",)</f>
        <v>- Kérem válasszon a legördíthető listából!</v>
      </c>
      <c r="J97" s="11"/>
    </row>
    <row r="98" spans="1:10" ht="5.25" customHeight="1" x14ac:dyDescent="0.25">
      <c r="A98" s="16"/>
      <c r="B98" s="69"/>
      <c r="C98" s="69"/>
      <c r="D98" s="69"/>
      <c r="E98" s="11"/>
      <c r="F98" s="11"/>
      <c r="G98" s="17"/>
      <c r="H98" s="20"/>
      <c r="I98" s="20"/>
      <c r="J98" s="11"/>
    </row>
    <row r="99" spans="1:10" ht="51" customHeight="1" x14ac:dyDescent="0.25">
      <c r="A99" s="31"/>
      <c r="B99" s="67" t="s">
        <v>45</v>
      </c>
      <c r="C99" s="124"/>
      <c r="D99" s="125"/>
      <c r="E99" s="125"/>
      <c r="F99" s="126"/>
      <c r="G99" s="32"/>
      <c r="H99" s="20"/>
      <c r="I99" s="70" t="s">
        <v>46</v>
      </c>
      <c r="J99" s="11"/>
    </row>
    <row r="100" spans="1:10" ht="9" customHeight="1" x14ac:dyDescent="0.25">
      <c r="A100" s="10"/>
      <c r="B100" s="59"/>
      <c r="C100" s="59"/>
      <c r="D100" s="59"/>
      <c r="E100" s="60"/>
      <c r="F100" s="60"/>
      <c r="G100" s="12"/>
      <c r="H100" s="20"/>
      <c r="I100" s="20"/>
      <c r="J100" s="11"/>
    </row>
    <row r="101" spans="1:10" ht="28.5" customHeight="1" x14ac:dyDescent="0.25">
      <c r="A101" s="31"/>
      <c r="B101" s="116" t="s">
        <v>41</v>
      </c>
      <c r="C101" s="116"/>
      <c r="D101" s="116"/>
      <c r="E101" s="116"/>
      <c r="F101" s="116"/>
      <c r="G101" s="32"/>
      <c r="H101" s="20"/>
      <c r="I101" s="20"/>
      <c r="J101" s="11"/>
    </row>
    <row r="102" spans="1:10" ht="213.75" customHeight="1" x14ac:dyDescent="0.25">
      <c r="A102" s="27"/>
      <c r="B102" s="117"/>
      <c r="C102" s="117"/>
      <c r="D102" s="117"/>
      <c r="E102" s="118"/>
      <c r="F102" s="118"/>
      <c r="G102" s="27"/>
      <c r="H102" s="20"/>
      <c r="I102" s="43" t="str">
        <f>IF(B102="","-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2" s="11"/>
    </row>
    <row r="103" spans="1:10" ht="185.25" customHeight="1" x14ac:dyDescent="0.25">
      <c r="A103" s="20"/>
      <c r="B103" s="117"/>
      <c r="C103" s="117"/>
      <c r="D103" s="117"/>
      <c r="E103" s="118"/>
      <c r="F103" s="118"/>
      <c r="G103" s="20"/>
      <c r="H103" s="20"/>
      <c r="I103" s="20"/>
      <c r="J103" s="11"/>
    </row>
    <row r="104" spans="1:10" x14ac:dyDescent="0.25">
      <c r="A104" s="33"/>
      <c r="B104" s="34"/>
      <c r="C104" s="34"/>
      <c r="D104" s="34"/>
      <c r="E104" s="28"/>
      <c r="F104" s="28"/>
      <c r="G104" s="35"/>
      <c r="H104" s="20"/>
      <c r="I104" s="20"/>
      <c r="J104" s="11"/>
    </row>
    <row r="105" spans="1:10" x14ac:dyDescent="0.25">
      <c r="A105" s="10"/>
      <c r="B105" s="192" t="s">
        <v>20</v>
      </c>
      <c r="C105" s="192"/>
      <c r="D105" s="192"/>
      <c r="E105" s="192"/>
      <c r="F105" s="192"/>
      <c r="G105" s="12"/>
      <c r="H105" s="20"/>
      <c r="I105" s="20"/>
      <c r="J105" s="11"/>
    </row>
    <row r="106" spans="1:10" x14ac:dyDescent="0.25">
      <c r="A106" s="10"/>
      <c r="B106" s="36"/>
      <c r="C106" s="36"/>
      <c r="D106" s="36"/>
      <c r="E106" s="11"/>
      <c r="F106" s="11"/>
      <c r="G106" s="12"/>
      <c r="H106" s="20"/>
      <c r="I106" s="20"/>
      <c r="J106" s="11"/>
    </row>
    <row r="107" spans="1:10" ht="61.5" customHeight="1" x14ac:dyDescent="0.25">
      <c r="A107" s="10"/>
      <c r="B107" s="201" t="s">
        <v>21</v>
      </c>
      <c r="C107" s="201"/>
      <c r="D107" s="201"/>
      <c r="E107" s="201"/>
      <c r="F107" s="201"/>
      <c r="G107" s="12"/>
      <c r="H107" s="20"/>
      <c r="I107" s="20"/>
      <c r="J107" s="11"/>
    </row>
    <row r="108" spans="1:10" x14ac:dyDescent="0.25">
      <c r="A108" s="10"/>
      <c r="B108" s="30"/>
      <c r="C108" s="30"/>
      <c r="D108" s="30"/>
      <c r="E108" s="11"/>
      <c r="F108" s="11"/>
      <c r="G108" s="12"/>
      <c r="H108" s="20"/>
      <c r="I108" s="20"/>
      <c r="J108" s="11"/>
    </row>
    <row r="109" spans="1:10" x14ac:dyDescent="0.25">
      <c r="A109" s="10"/>
      <c r="B109" s="30"/>
      <c r="C109" s="30"/>
      <c r="D109" s="30"/>
      <c r="E109" s="11"/>
      <c r="F109" s="11"/>
      <c r="G109" s="12"/>
      <c r="H109" s="20"/>
      <c r="I109" s="20"/>
      <c r="J109" s="11"/>
    </row>
    <row r="110" spans="1:10" x14ac:dyDescent="0.25">
      <c r="A110" s="10"/>
      <c r="B110" s="68" t="s">
        <v>22</v>
      </c>
      <c r="C110" s="30"/>
      <c r="D110" s="30"/>
      <c r="E110" s="11"/>
      <c r="F110" s="11"/>
      <c r="G110" s="12"/>
      <c r="H110" s="20"/>
      <c r="I110" s="42" t="str">
        <f>IF(B110="Kelt:  ……………………………","- kitölteni a keltezés mezőt (B99 cella)!"," ")</f>
        <v>- kitölteni a keltezés mezőt (B99 cella)!</v>
      </c>
      <c r="J110" s="11"/>
    </row>
    <row r="111" spans="1:10" x14ac:dyDescent="0.25">
      <c r="A111" s="10"/>
      <c r="B111" s="30"/>
      <c r="C111" s="30"/>
      <c r="D111" s="30"/>
      <c r="E111" s="11"/>
      <c r="F111" s="11"/>
      <c r="G111" s="12"/>
      <c r="H111" s="20"/>
      <c r="I111" s="20"/>
      <c r="J111" s="11"/>
    </row>
    <row r="112" spans="1:10" x14ac:dyDescent="0.25">
      <c r="A112" s="10"/>
      <c r="B112" s="37"/>
      <c r="C112" s="37"/>
      <c r="D112" s="49"/>
      <c r="E112" s="195" t="s">
        <v>23</v>
      </c>
      <c r="F112" s="196"/>
      <c r="G112" s="12"/>
      <c r="H112" s="20"/>
      <c r="I112" s="20"/>
      <c r="J112" s="11"/>
    </row>
    <row r="113" spans="1:10" x14ac:dyDescent="0.25">
      <c r="A113" s="16"/>
      <c r="B113" s="38"/>
      <c r="C113" s="38"/>
      <c r="D113" s="50"/>
      <c r="E113" s="182"/>
      <c r="F113" s="183"/>
      <c r="G113" s="17"/>
      <c r="H113" s="20"/>
      <c r="I113" s="42" t="str">
        <f>IF(E113="","- kitölteni a név mezőt (D104-es cella)!"," ")</f>
        <v>- kitölteni a név mezőt (D104-es cella)!</v>
      </c>
      <c r="J113" s="11"/>
    </row>
    <row r="114" spans="1:10" x14ac:dyDescent="0.25">
      <c r="A114" s="16"/>
      <c r="B114" s="38"/>
      <c r="C114" s="38"/>
      <c r="D114" s="50"/>
      <c r="E114" s="150" t="s">
        <v>28</v>
      </c>
      <c r="F114" s="151"/>
      <c r="G114" s="17"/>
      <c r="H114" s="21"/>
      <c r="I114" s="21"/>
      <c r="J114" s="11"/>
    </row>
  </sheetData>
  <sheetProtection algorithmName="SHA-512" hashValue="oWDbE1BdxboEndI7ztgt60kL3tuSxoIfHGbUTOzV4BwueBzV2kqKe5kaBptkEtHxj90wOo05y8GzHTABHChIYQ==" saltValue="XL/HOAS4lcMDUU4J11gb6w==" spinCount="100000" sheet="1" selectLockedCells="1"/>
  <mergeCells count="118"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  <mergeCell ref="E113:F113"/>
    <mergeCell ref="I89:I91"/>
    <mergeCell ref="I78:I82"/>
    <mergeCell ref="I72:I77"/>
    <mergeCell ref="I68:I71"/>
    <mergeCell ref="I55:I66"/>
    <mergeCell ref="I42:I53"/>
    <mergeCell ref="B87:F87"/>
    <mergeCell ref="B71:C71"/>
    <mergeCell ref="B92:C92"/>
    <mergeCell ref="B91:C91"/>
    <mergeCell ref="B105:F105"/>
    <mergeCell ref="D78:E82"/>
    <mergeCell ref="D72:E77"/>
    <mergeCell ref="D68:E71"/>
    <mergeCell ref="D55:E66"/>
    <mergeCell ref="D42:E53"/>
    <mergeCell ref="B75:C75"/>
    <mergeCell ref="E112:F112"/>
    <mergeCell ref="B56:C56"/>
    <mergeCell ref="B62:C62"/>
    <mergeCell ref="B77:C77"/>
    <mergeCell ref="B44:C44"/>
    <mergeCell ref="B107:F107"/>
    <mergeCell ref="E114:F114"/>
    <mergeCell ref="B73:C73"/>
    <mergeCell ref="B72:C72"/>
    <mergeCell ref="B25:C26"/>
    <mergeCell ref="B53:C53"/>
    <mergeCell ref="B46:C46"/>
    <mergeCell ref="B70:C70"/>
    <mergeCell ref="B69:C69"/>
    <mergeCell ref="B68:C68"/>
    <mergeCell ref="B90:C90"/>
    <mergeCell ref="B89:C89"/>
    <mergeCell ref="B82:C82"/>
    <mergeCell ref="B81:C81"/>
    <mergeCell ref="B80:C80"/>
    <mergeCell ref="D26:E26"/>
    <mergeCell ref="B74:C74"/>
    <mergeCell ref="B78:C78"/>
    <mergeCell ref="B55:C55"/>
    <mergeCell ref="B66:C66"/>
    <mergeCell ref="B65:C65"/>
    <mergeCell ref="B64:C64"/>
    <mergeCell ref="B63:C63"/>
    <mergeCell ref="D25:E25"/>
    <mergeCell ref="B28:C28"/>
    <mergeCell ref="B103:F103"/>
    <mergeCell ref="C97:F97"/>
    <mergeCell ref="C99:F99"/>
    <mergeCell ref="D27:F27"/>
    <mergeCell ref="F25:F26"/>
    <mergeCell ref="B31:C31"/>
    <mergeCell ref="D31:E31"/>
    <mergeCell ref="B32:C32"/>
    <mergeCell ref="D32:E32"/>
    <mergeCell ref="B33:C33"/>
    <mergeCell ref="B27:C27"/>
    <mergeCell ref="B30:C30"/>
    <mergeCell ref="D30:E30"/>
    <mergeCell ref="B40:F40"/>
    <mergeCell ref="B37:G37"/>
    <mergeCell ref="B38:G38"/>
    <mergeCell ref="B39:G39"/>
    <mergeCell ref="B84:G84"/>
    <mergeCell ref="B85:F85"/>
    <mergeCell ref="B86:F86"/>
    <mergeCell ref="B29:C29"/>
    <mergeCell ref="D28:E28"/>
    <mergeCell ref="D29:E29"/>
    <mergeCell ref="B42:C42"/>
    <mergeCell ref="F89:F91"/>
    <mergeCell ref="B94:F94"/>
    <mergeCell ref="D89:E91"/>
    <mergeCell ref="D92:E92"/>
    <mergeCell ref="B95:C95"/>
    <mergeCell ref="D95:E95"/>
    <mergeCell ref="B101:F101"/>
    <mergeCell ref="B102:F102"/>
    <mergeCell ref="B76:C76"/>
    <mergeCell ref="B36:G36"/>
    <mergeCell ref="B49:C49"/>
    <mergeCell ref="B50:C50"/>
    <mergeCell ref="B51:C51"/>
    <mergeCell ref="B52:C52"/>
    <mergeCell ref="B79:C79"/>
    <mergeCell ref="A67:G67"/>
    <mergeCell ref="D33:E33"/>
    <mergeCell ref="B61:C61"/>
    <mergeCell ref="B60:C60"/>
    <mergeCell ref="B59:C59"/>
    <mergeCell ref="B58:C58"/>
    <mergeCell ref="B57:C57"/>
    <mergeCell ref="F78:F82"/>
    <mergeCell ref="B34:C34"/>
    <mergeCell ref="D34:E34"/>
    <mergeCell ref="F42:F53"/>
    <mergeCell ref="F55:F66"/>
    <mergeCell ref="F68:F71"/>
    <mergeCell ref="F72:F77"/>
    <mergeCell ref="B47:C47"/>
    <mergeCell ref="B45:C45"/>
    <mergeCell ref="B43:C4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39" max="6" man="1"/>
    <brk id="86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C97:C98 C100</xm:sqref>
        </x14:dataValidation>
        <x14:dataValidation type="list" allowBlank="1" showInputMessage="1" showErrorMessage="1" xr:uid="{F0DA939C-1C5C-47A4-9AD1-A7581AE3DF6F}">
          <x14:formula1>
            <xm:f>'.'!$C$1:$C$2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20" sqref="A2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4" t="s">
        <v>77</v>
      </c>
    </row>
    <row r="2" spans="1:3" ht="45" x14ac:dyDescent="0.25">
      <c r="A2" s="2" t="s">
        <v>27</v>
      </c>
      <c r="C2" s="4" t="s">
        <v>52</v>
      </c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42</v>
      </c>
      <c r="C8" s="4"/>
    </row>
    <row r="9" spans="1:3" ht="30" x14ac:dyDescent="0.25">
      <c r="A9" s="2" t="s">
        <v>43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2021-04-14T11:45:44Z</dcterms:modified>
</cp:coreProperties>
</file>