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Pályázatok\ÚNKP\ÚNKP 2023_24\aloldal\"/>
    </mc:Choice>
  </mc:AlternateContent>
  <xr:revisionPtr revIDLastSave="0" documentId="13_ncr:1_{F56F17E7-4707-4763-B1E8-11CCB812F013}" xr6:coauthVersionLast="47" xr6:coauthVersionMax="47" xr10:uidLastSave="{00000000-0000-0000-0000-000000000000}"/>
  <bookViews>
    <workbookView xWindow="28680" yWindow="-120" windowWidth="29040" windowHeight="15840" xr2:uid="{AA9EAE34-5F3A-459D-950F-A92CB3B8EE06}"/>
  </bookViews>
  <sheets>
    <sheet name="kötelező vállalások" sheetId="1" r:id="rId1"/>
    <sheet name="0" sheetId="2" state="hidden" r:id="rId2"/>
    <sheet name="1" sheetId="3" state="hidden" r:id="rId3"/>
  </sheets>
  <externalReferences>
    <externalReference r:id="rId4"/>
  </externalReferences>
  <definedNames>
    <definedName name="_xlnm._FilterDatabase" localSheetId="2" hidden="1">'1'!$A$2:$N$14</definedName>
    <definedName name="Agrártudományok">#REF!</definedName>
    <definedName name="Bölcsészettudományok">#REF!</definedName>
    <definedName name="Counter">COUNTA(INDEX(ValData,,MATCH(#REF!,#REF!,0)))</definedName>
    <definedName name="Counter2">COUNTA(INDEX(ValData2,,MATCH(#REF!,#REF!,0)))</definedName>
    <definedName name="Hittudományok">#REF!</definedName>
    <definedName name="Master">#REF!:INDEX(#REF!,COUNTA(#REF!))</definedName>
    <definedName name="Master2">#REF!:INDEX(#REF!,COUNTA(#REF!))</definedName>
    <definedName name="Műszaki_tudományok">#REF!</definedName>
    <definedName name="Művészetek">#REF!</definedName>
    <definedName name="Orvostudományok">#REF!</definedName>
    <definedName name="Társadalomtudományok">#REF!</definedName>
    <definedName name="Természettudományok">#REF!</definedName>
    <definedName name="Uselist">INDEX(ValData,1,MATCH(#REF!,#REF!,0)):INDEX(ValData,Counter,MATCH(#REF!,#REF!,0))</definedName>
    <definedName name="UseList2">INDEX(ValData2,1,MATCH(#REF!,#REF!,0)):INDEX(ValData2,Counter2,MATCH(#REF!,#REF!,0))</definedName>
    <definedName name="ValData">#REF!:INDEX(#REF!,100,COUNTA(#REF!))</definedName>
    <definedName name="ValData2">#REF!:INDEX(#REF!,COUNTA(#REF!))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  <c r="C10" i="1"/>
  <c r="C9" i="1"/>
  <c r="C8" i="1"/>
  <c r="C7" i="1"/>
  <c r="C6" i="1"/>
  <c r="C5" i="1"/>
  <c r="C4" i="1"/>
  <c r="D2" i="1"/>
</calcChain>
</file>

<file path=xl/sharedStrings.xml><?xml version="1.0" encoding="utf-8"?>
<sst xmlns="http://schemas.openxmlformats.org/spreadsheetml/2006/main" count="223" uniqueCount="88">
  <si>
    <t>FKERES</t>
  </si>
  <si>
    <t>kiírás szerinti kódszám</t>
  </si>
  <si>
    <t>ÚNKP-23-4-I (POSZTDOKTORI)</t>
  </si>
  <si>
    <t>Kötelező vállalások</t>
  </si>
  <si>
    <t>1. kötelező vállalás</t>
  </si>
  <si>
    <t>2. kötelező vállalás</t>
  </si>
  <si>
    <t>3. kötelező vállalás</t>
  </si>
  <si>
    <t>4. kötelező vállalás</t>
  </si>
  <si>
    <t>5. kötelező vállalás</t>
  </si>
  <si>
    <t>MTA Bolyai + 1. választható kötelező vállalás</t>
  </si>
  <si>
    <t>MTA Bolyai + 2. választható kötelező vállalás</t>
  </si>
  <si>
    <t>MTA Bolyai + 3. választható kötelező vállalás</t>
  </si>
  <si>
    <t>MTA Bolyai + 4. választható kötelező vállalás</t>
  </si>
  <si>
    <t>MTA Bolyai + 5. választható kötelező vállalás</t>
  </si>
  <si>
    <t>MTA Bolyai + 6. választható kötelező vállalás</t>
  </si>
  <si>
    <t>Kutatási terv alapján készített záró kutatási tanulmány</t>
  </si>
  <si>
    <t>eredménye</t>
  </si>
  <si>
    <t>ÚNKP-23-1-I (alapképzés II-IV. évf.)</t>
  </si>
  <si>
    <t>ÚNKP-23-1-II (alapképzés leendő 1.éves)</t>
  </si>
  <si>
    <t>ÚNKP-23-2-I ( leendő felsőbbéves osztott, vagy osztatlan mesterképzés)</t>
  </si>
  <si>
    <t>ÚNKP-23-2-II (leendő első éves MA - osztatlan mesterképzés)</t>
  </si>
  <si>
    <t>ÚNKP-23-2-II (leendő első éves MA - osztott  mesterképzés)</t>
  </si>
  <si>
    <t>ÚNKP-23-3-I (Doktori hallgató)</t>
  </si>
  <si>
    <t>ÚNKP-23-3-II (Doktori hallgató)</t>
  </si>
  <si>
    <t>ÚNKP-23-4-I (DOKTORVÁROMÁNYOSI)</t>
  </si>
  <si>
    <t>ÚNKP-23-5 (BOLYAI +)</t>
  </si>
  <si>
    <t>ÚNKP-23-6-I (Tehetséggel fel !)</t>
  </si>
  <si>
    <t>ÚNKP-23-6-II (Tehetséggel fel !)</t>
  </si>
  <si>
    <t>Az MTA Bolyai János Kutatási Ösztöndíj keretében végzett kutatáshoz kapcsolódó alábbi kötelező tevékenységek közül legalább 3 teljesítése</t>
  </si>
  <si>
    <t>BOLYAI + kötelező vállalás 1</t>
  </si>
  <si>
    <t>BOLYAI + kötelező vállalás 2</t>
  </si>
  <si>
    <t>BOLYAI + kötelező vállalás 3</t>
  </si>
  <si>
    <t>BOLYAI + kötelező vállalás 4</t>
  </si>
  <si>
    <t>BOLYAI + kötelező vállalás 5</t>
  </si>
  <si>
    <t>BOLYAI + kötelező vállalás 6</t>
  </si>
  <si>
    <t>alapképzés II-IV. évf.</t>
  </si>
  <si>
    <t>témavezető felügyeletével  kutatási tevékenység végzése (eredmény: tudományos kutatási, fejlesztési munkája eredményeiről szóló tanulmány), 
valamint valamint az ösztöndíjas időszak alatt a fogadó felsőoktatási intézmény számára a tudományos kutatási, fejlesztési munka eredményeitnek hozzáférhetővé tétele</t>
  </si>
  <si>
    <t xml:space="preserve"> intézményi ÚNKP rendezvényen részt vesznek</t>
  </si>
  <si>
    <t>-</t>
  </si>
  <si>
    <t>NEM RELEVÁNS</t>
  </si>
  <si>
    <t>tudományos kutatási, fejlesztési munkája eredményeiről szóló tanulmány</t>
  </si>
  <si>
    <t>alapképzés leendő 1.éves</t>
  </si>
  <si>
    <t>szakirodalmi összefoglaló tanulmány</t>
  </si>
  <si>
    <t>leendő felsőbbéves osztott, vagy osztatlan mesterképzés</t>
  </si>
  <si>
    <t>témavezető felügyeletével egy kutatócsoport munkájába bekapcsolódva vagy egyénileg kutatási tevékenység végzése (eredmény: tudományos kutatási, fejlesztési munkája eredményeiről szóló tanulmány - TDK dolgozat),  
valamint valamint az ösztöndíjas időszak alatt a fogadó felsőoktatási intézmény számára a tudományos kutatási, fejlesztési munka eredményeitnek hozzáférhetővé tétele</t>
  </si>
  <si>
    <r>
      <t>kutatási tervükben meghatározott kutatási tevékenység végrehajtását, a kutatás eredményét összefoglaló Tudományos Diákköri Konferencia (TDK) dolgozatot készítenek és bármely felsőoktatási intézményben szervezett TDK-n bemutatják a</t>
    </r>
    <r>
      <rPr>
        <sz val="8"/>
        <color rgb="FFFF0000"/>
        <rFont val="Arial Narrow"/>
        <family val="2"/>
        <charset val="238"/>
      </rPr>
      <t xml:space="preserve"> 2023/2024. t</t>
    </r>
    <r>
      <rPr>
        <sz val="8"/>
        <color theme="1"/>
        <rFont val="Arial Narrow"/>
        <family val="2"/>
        <charset val="238"/>
      </rPr>
      <t>anévben</t>
    </r>
  </si>
  <si>
    <t>kutatási tevékenységének eredményeit az intézményen belüli ÚNKP rendezvényen ismerteti</t>
  </si>
  <si>
    <t>tudományos kutatási, fejlesztési munkája eredményeiről szóló tanulmány - Tudományos Diákköri (TDK) dolgozat</t>
  </si>
  <si>
    <t>TDK dolgozat</t>
  </si>
  <si>
    <r>
      <t xml:space="preserve">leendő első éves MA - </t>
    </r>
    <r>
      <rPr>
        <sz val="8"/>
        <color rgb="FFFF0000"/>
        <rFont val="Arial Narrow"/>
        <family val="2"/>
        <charset val="238"/>
      </rPr>
      <t>osztatlan mesterképzés</t>
    </r>
  </si>
  <si>
    <t>témavezető felügyeletével egy kutatócsoport munkájába bekapcsolódva vagy egyénileg kutatási tevékenység végzése ((eredmény: szakirodalmi összefoglaló tanulmány), melynek keretében havonta legalább 1 magyar nyelvű vagy idegen nyelvű szakirodalmat feldolgoznak, és azokból szakirodalmi összefoglaló tanulmányt készítenek</t>
  </si>
  <si>
    <t>szakirodalmi összefoglaló tanulmány készítése</t>
  </si>
  <si>
    <r>
      <t xml:space="preserve">leendő első éves MA - </t>
    </r>
    <r>
      <rPr>
        <sz val="8"/>
        <color rgb="FFFF0000"/>
        <rFont val="Arial Narrow"/>
        <family val="2"/>
        <charset val="238"/>
      </rPr>
      <t>osztott  mesterképzés</t>
    </r>
  </si>
  <si>
    <r>
      <t xml:space="preserve">kutatási tervükhöz kapcsolódóan Tudományos Diákköri (TDK) dolgozatot készítenek és bármely felsőoktatási intézményben szervezett TDK-konferencián bemutatják a </t>
    </r>
    <r>
      <rPr>
        <sz val="8"/>
        <color rgb="FFFF0000"/>
        <rFont val="Arial Narrow"/>
        <family val="2"/>
        <charset val="238"/>
      </rPr>
      <t>2023/2024.</t>
    </r>
    <r>
      <rPr>
        <sz val="8"/>
        <color theme="1"/>
        <rFont val="Arial Narrow"/>
        <family val="2"/>
        <charset val="238"/>
      </rPr>
      <t xml:space="preserve"> tanévben</t>
    </r>
  </si>
  <si>
    <t>tudományos kutatási, fejlesztési munkája eredményeiről szóló tanulmány - Tudományos Diákköri (TDK) dolgozat készítése</t>
  </si>
  <si>
    <t>Doktori hallgató</t>
  </si>
  <si>
    <t>témavezető felügyeletével egy kutatócsoport munkájába bekapcsolódva vagy egyénileg kutatási tevékenység végzése  (eredmény: tudományos kutatási, fejlesztési munkája eredményeiről szóló tanulmány), 
valamint valamint az ösztöndíjas időszak alatt a fogadó felsőoktatási intézmény számára a tudományos kutatási, fejlesztési munka eredményeitnek hozzáférhetővé tétele</t>
  </si>
  <si>
    <t>egy tudományos publikációt megjelentet vagy a kiadónak benyújt</t>
  </si>
  <si>
    <t>kutatási tevékenységének eredményeit intézményen kívüli (hazai/nemzetközi) konferencián, egyéb szakmai rendezvényen ismerteti</t>
  </si>
  <si>
    <t>tudományos kutatási, fejlesztési munkája eredményeiről szóló tanulmány (Tudományos publikációt megjelentetése vagy a kiadónak benyújtása)</t>
  </si>
  <si>
    <t>publikáció</t>
  </si>
  <si>
    <t>témavezetúő felügyeletével egy kutatócsoport munkájába bekapcsolódva vagy egyénileg kutatási tevékenység végzése  (eredmény: tudományos kutatási, fejlesztési munkája eredményeiről szóló tanulmány), 
valamint valamint az ösztöndíjas időszak alatt a fogadó felsőoktatási intézmény számára a tudományos kutatási, fejlesztési munka eredményeitnek hozzáférhetővé tétele</t>
  </si>
  <si>
    <t>DOKTORVÁROMÁNYOSI</t>
  </si>
  <si>
    <t xml:space="preserve"> egy tudományos publikációt megjelentet vagy a kiadónak benyújt</t>
  </si>
  <si>
    <t>doktori értekezésének megírását az ösztöndíjas időszak alatt benyújtja</t>
  </si>
  <si>
    <t>POSZTDOKTORI</t>
  </si>
  <si>
    <t>kutatási tevékenység végezése (eredmény: egy Scimago Journal Ranking szerinti Q1/Q2 és/vagy a Magyar Tudományos Akadémia tudományos osztályai által “A” vagy “B” katóriába sorolt folyóiratokban tudományos publikációja)</t>
  </si>
  <si>
    <t>az ösztöndíjas időszak alatt  kutatási eredményeinek összefoglalásaként egy Scimago Journal Ranking szerinti Q1/Q2 és/vagy a Magyar Tudományos Akadémia tudományos osztályai által “A” vagy “B” katóriába sorolt folyóiratokban tudományos publikációja, amelynek legalább 51%-ban ő a szerzője megjelenik/hitelt érdemlően igazolja, hogy a folyóirat szerkesztősége közlésre befogadta</t>
  </si>
  <si>
    <t>tudományos kutatási, fejlesztési munkája eredményeiről szóló tanulmány 
(Scimago Journal Ranking szerinti Q1/Q2 és/vagy a Magyar Tudományos Akadémia tudományos osztályai által “A” vagy “B” katóriába sorolt folyóiratokban tudományos publikációja)</t>
  </si>
  <si>
    <t>BOLYAI +</t>
  </si>
  <si>
    <t>a fogadó felsőoktatási intézmény keretében kutatási tevékenységet végez</t>
  </si>
  <si>
    <t>az ösztöndíjas időszakban a fogadó felsőoktatási intézményhez az MTA Bolyai János Kutatási Ösztöndíj kutatási munkatervéhez kapcsolódó, azonban attól elkülönült, önálló, ÚNKP Bolyai+ kutatási tervet nyújt be</t>
  </si>
  <si>
    <t>az intézményi ÚNKP rendezvényen is ismertetik</t>
  </si>
  <si>
    <t>Kötelező témavezetői feladatok ellátása</t>
  </si>
  <si>
    <t>1. kutatási módszertanának leírása, legalább 3, legfeljebb 6 oldal terjedelemben és annak igazolható módon történő megvitatása mesterképzésben (vagy osztatlan képzésben)/doktori képzésben részt vevő hallgatóval/doktorjelölttel egy kutatói szeminárium1 keretében</t>
  </si>
  <si>
    <t>2. a kutatás elméleti/nemzetközi szakirodalmat összefoglaló részének leírása és annak igazolható módon történő megvitatása mesterképzésben (vagy osztatlan képzésben)/doktori képzésben részt vevő hallgatóval/doktorjelölttel egy kutatói szeminárium keretében</t>
  </si>
  <si>
    <t xml:space="preserve">
3. legalább 3 alkalmas, alkalmanként 90 percre kiterjedő szakkollégiumi vagy más oktatási kurzus megtartása a fogadó felsőoktatási intézmény hallgatói részére</t>
  </si>
  <si>
    <t>4. legalább két ismeretterjesztő cikk vagy interjú folyóiratban történő publikálása (tudományos vagy egyéb folyóiratban, például egyetemi lapban)</t>
  </si>
  <si>
    <t>5. Kutatók Éjszakája önálló program megszervezése a témából</t>
  </si>
  <si>
    <t>6. a fogadó felsőoktatási intézményen kívüli (hazai/nemzetközi) konferencián, egyéb szakmai rendezvényen a kutatás vagy (rész)eredményei ismertetése.</t>
  </si>
  <si>
    <t>Bolyai + esetében NEM RELEVÁNS</t>
  </si>
  <si>
    <t>Tehetséggel fel !</t>
  </si>
  <si>
    <t xml:space="preserve"> témavezető közreműködésével kutatási tevékenység végzése (eredmény: szakirodalmi összefoglaló tanulmány)</t>
  </si>
  <si>
    <t>havonta legalább 1 magyar nyelvű vagy idegen nyelvű szakirodalmat feldolgoznak, és azokból szakirodalmi összefoglaló tanulmányt készítenek</t>
  </si>
  <si>
    <t>témavezető közreműködésével kutatási tevékenység végzése (eredmény: szakirodalmi összefoglaló tanulmány)</t>
  </si>
  <si>
    <r>
      <t xml:space="preserve">A pályázati kiírás szerinti kötelező vállalások listájának megjelenítéséhez a </t>
    </r>
    <r>
      <rPr>
        <b/>
        <sz val="11"/>
        <color rgb="FFFF0000"/>
        <rFont val="Arial Narrow"/>
        <family val="2"/>
        <charset val="238"/>
      </rPr>
      <t>C2</t>
    </r>
    <r>
      <rPr>
        <sz val="11"/>
        <color rgb="FFFF0000"/>
        <rFont val="Arial Narrow"/>
        <family val="2"/>
        <charset val="238"/>
      </rPr>
      <t xml:space="preserve"> cellára kattintva</t>
    </r>
    <r>
      <rPr>
        <sz val="11"/>
        <color theme="1"/>
        <rFont val="Arial Narrow"/>
        <family val="2"/>
        <charset val="238"/>
      </rPr>
      <t xml:space="preserve"> válasszon pályázati kiírás kódszámot</t>
    </r>
  </si>
  <si>
    <t>BOLYAI +  
szabadon választható vállalások</t>
  </si>
  <si>
    <t>témavezető felügyeletével egy kutatócsoport munkájába bekapcsolódva vagy egyénileg kutatási tevékenység végzése  (eredmény: tudományos kutatási, fejlesztési munkája eredményeiről szóló tanulmány), 
valamint valamint az ösztöndíjas időszak alatt a fogadó felsőoktatási intézmény számára a tudományos kutatási, fejlesztési munka eredményeitnek hozzáférhetővé tétele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</si>
</sst>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color rgb="FFFF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sz val="9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1" fillId="5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2" fillId="4" borderId="4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2" fillId="4" borderId="6" xfId="0" applyFont="1" applyFill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  <xf numFmtId="0" fontId="2" fillId="6" borderId="4" xfId="0" applyFont="1" applyFill="1" applyBorder="1" applyAlignment="1">
      <alignment horizontal="center" vertical="center" textRotation="90"/>
    </xf>
    <xf numFmtId="0" fontId="2" fillId="6" borderId="6" xfId="0" applyFont="1" applyFill="1" applyBorder="1" applyAlignment="1">
      <alignment horizontal="center" vertical="center" textRotation="90"/>
    </xf>
    <xf numFmtId="0" fontId="3" fillId="2" borderId="0" xfId="0" applyFont="1" applyFill="1" applyAlignment="1">
      <alignment horizontal="right" wrapText="1"/>
    </xf>
    <xf numFmtId="0" fontId="3" fillId="0" borderId="0" xfId="0" applyFont="1"/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left" vertical="center" wrapText="1" indent="1"/>
    </xf>
    <xf numFmtId="0" fontId="4" fillId="5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 indent="1"/>
    </xf>
    <xf numFmtId="0" fontId="2" fillId="0" borderId="0" xfId="0" applyFont="1" applyFill="1" applyAlignment="1">
      <alignment horizontal="center"/>
    </xf>
    <xf numFmtId="0" fontId="8" fillId="0" borderId="0" xfId="0" applyFont="1" applyAlignment="1">
      <alignment horizontal="left" vertical="center" wrapText="1" inden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3" borderId="0" xfId="0" applyFont="1" applyFill="1" applyAlignment="1" applyProtection="1">
      <alignment horizontal="center"/>
      <protection locked="0"/>
    </xf>
  </cellXfs>
  <cellStyles count="1">
    <cellStyle name="Normál" xfId="0" builtinId="0"/>
  </cellStyles>
  <dxfs count="1"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_P&#225;ly&#225;zatok\&#218;NKP\&#218;NKP%202023_24\4_Z&#225;r&#243;%20besz&#225;mol&#243;%20r&#233;szek&#233;nt%20beny&#250;jtott%20%20mell&#233;kletek%20list&#225;ja_instrukci&#243;kkal_k&#246;telez&#337;%20v&#225;llal&#225;sokkal%202023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ZÁMOLÓ MELLÉKLETEK LIST."/>
      <sheetName val="kötelező vállalások (minta kit."/>
      <sheetName val="0"/>
      <sheetName val="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AB53E-04E5-48DA-89AD-45B6CBA0BC11}">
  <dimension ref="A1:D21"/>
  <sheetViews>
    <sheetView tabSelected="1" workbookViewId="0">
      <selection activeCell="C2" sqref="C2"/>
    </sheetView>
  </sheetViews>
  <sheetFormatPr defaultRowHeight="16.5" x14ac:dyDescent="0.3"/>
  <cols>
    <col min="1" max="1" width="9.140625" style="1"/>
    <col min="2" max="2" width="34.85546875" style="1" customWidth="1"/>
    <col min="3" max="3" width="84.42578125" style="1" customWidth="1"/>
    <col min="4" max="4" width="25.42578125" style="1" hidden="1" customWidth="1"/>
    <col min="5" max="5" width="14.5703125" style="1" customWidth="1"/>
    <col min="6" max="16384" width="9.140625" style="1"/>
  </cols>
  <sheetData>
    <row r="1" spans="1:4" ht="45.75" customHeight="1" x14ac:dyDescent="0.3">
      <c r="B1" s="2" t="s">
        <v>85</v>
      </c>
      <c r="C1" s="2"/>
      <c r="D1" s="1" t="s">
        <v>0</v>
      </c>
    </row>
    <row r="2" spans="1:4" x14ac:dyDescent="0.3">
      <c r="B2" s="24" t="s">
        <v>1</v>
      </c>
      <c r="C2" s="27"/>
      <c r="D2" s="1" t="e">
        <f>VLOOKUP($C$2,'1'!$A$3:$B$14,2,0)</f>
        <v>#N/A</v>
      </c>
    </row>
    <row r="4" spans="1:4" s="7" customFormat="1" ht="57.75" customHeight="1" x14ac:dyDescent="0.3">
      <c r="A4" s="3" t="s">
        <v>3</v>
      </c>
      <c r="B4" s="4" t="s">
        <v>4</v>
      </c>
      <c r="C4" s="5" t="e">
        <f>VLOOKUP($C$2,'1'!$A$3:$N$14,3,0)</f>
        <v>#N/A</v>
      </c>
      <c r="D4" s="6"/>
    </row>
    <row r="5" spans="1:4" s="9" customFormat="1" ht="59.25" customHeight="1" x14ac:dyDescent="0.25">
      <c r="A5" s="8"/>
      <c r="B5" s="9" t="s">
        <v>5</v>
      </c>
      <c r="C5" s="10" t="e">
        <f>VLOOKUP($C$2,'1'!$A$3:$N$14,4,0)</f>
        <v>#N/A</v>
      </c>
    </row>
    <row r="6" spans="1:4" s="9" customFormat="1" ht="22.5" customHeight="1" x14ac:dyDescent="0.25">
      <c r="A6" s="8"/>
      <c r="B6" s="9" t="s">
        <v>6</v>
      </c>
      <c r="C6" s="10" t="e">
        <f>VLOOKUP($C$2,'1'!$A$3:$N$14,5,0)</f>
        <v>#N/A</v>
      </c>
    </row>
    <row r="7" spans="1:4" s="9" customFormat="1" ht="22.5" customHeight="1" x14ac:dyDescent="0.25">
      <c r="A7" s="8"/>
      <c r="B7" s="9" t="s">
        <v>7</v>
      </c>
      <c r="C7" s="10" t="e">
        <f>VLOOKUP($C$2,'1'!$A$3:$N$14,6,0)</f>
        <v>#N/A</v>
      </c>
    </row>
    <row r="8" spans="1:4" s="9" customFormat="1" ht="22.5" customHeight="1" x14ac:dyDescent="0.25">
      <c r="A8" s="11"/>
      <c r="B8" s="12" t="s">
        <v>8</v>
      </c>
      <c r="C8" s="13" t="e">
        <f>VLOOKUP($C$2,'1'!$A$3:$N$14,7,0)</f>
        <v>#N/A</v>
      </c>
    </row>
    <row r="9" spans="1:4" s="14" customFormat="1" ht="36" customHeight="1" x14ac:dyDescent="0.25">
      <c r="A9" s="26" t="s">
        <v>86</v>
      </c>
      <c r="B9" s="4" t="s">
        <v>9</v>
      </c>
      <c r="C9" s="5" t="e">
        <f>VLOOKUP($C$2,'1'!$A$3:$N$14,8,0)</f>
        <v>#N/A</v>
      </c>
    </row>
    <row r="10" spans="1:4" s="14" customFormat="1" ht="32.25" customHeight="1" x14ac:dyDescent="0.25">
      <c r="A10" s="15"/>
      <c r="B10" s="9" t="s">
        <v>10</v>
      </c>
      <c r="C10" s="10" t="e">
        <f>VLOOKUP($C$2,'1'!$A$3:$N$14,9,0)</f>
        <v>#N/A</v>
      </c>
    </row>
    <row r="11" spans="1:4" s="14" customFormat="1" ht="46.5" customHeight="1" x14ac:dyDescent="0.25">
      <c r="A11" s="15"/>
      <c r="B11" s="9" t="s">
        <v>11</v>
      </c>
      <c r="C11" s="10" t="e">
        <f>VLOOKUP($C$2,'1'!$A$3:$N$14,10,0)</f>
        <v>#N/A</v>
      </c>
    </row>
    <row r="12" spans="1:4" s="14" customFormat="1" ht="30" customHeight="1" x14ac:dyDescent="0.25">
      <c r="A12" s="15"/>
      <c r="B12" s="9" t="s">
        <v>12</v>
      </c>
      <c r="C12" s="10" t="e">
        <f>VLOOKUP($C$2,'1'!$A$3:$N$14,11,0)</f>
        <v>#N/A</v>
      </c>
    </row>
    <row r="13" spans="1:4" s="14" customFormat="1" ht="22.5" customHeight="1" x14ac:dyDescent="0.25">
      <c r="A13" s="15"/>
      <c r="B13" s="9" t="s">
        <v>13</v>
      </c>
      <c r="C13" s="10" t="e">
        <f>VLOOKUP($C$2,'1'!$A$3:$N$14,12,0)</f>
        <v>#N/A</v>
      </c>
    </row>
    <row r="14" spans="1:4" s="14" customFormat="1" ht="32.25" customHeight="1" x14ac:dyDescent="0.25">
      <c r="A14" s="16"/>
      <c r="B14" s="12" t="s">
        <v>14</v>
      </c>
      <c r="C14" s="13" t="e">
        <f>VLOOKUP($C$2,'1'!$A$3:$N$14,13,0)</f>
        <v>#N/A</v>
      </c>
    </row>
    <row r="15" spans="1:4" ht="49.5" customHeight="1" x14ac:dyDescent="0.3">
      <c r="B15" s="25" t="s">
        <v>15</v>
      </c>
      <c r="C15" s="9" t="e">
        <f>VLOOKUP($C$2,'1'!$A$3:$N$14,14,0)</f>
        <v>#N/A</v>
      </c>
    </row>
    <row r="16" spans="1:4" x14ac:dyDescent="0.3">
      <c r="B16" s="25" t="s">
        <v>16</v>
      </c>
      <c r="C16" s="9" t="e">
        <f>VLOOKUP($C$2,'1'!$A$3:$O$14,15,0)</f>
        <v>#N/A</v>
      </c>
    </row>
    <row r="17" spans="3:3" x14ac:dyDescent="0.3">
      <c r="C17" s="9"/>
    </row>
    <row r="18" spans="3:3" x14ac:dyDescent="0.3">
      <c r="C18" s="9"/>
    </row>
    <row r="19" spans="3:3" x14ac:dyDescent="0.3">
      <c r="C19" s="9"/>
    </row>
    <row r="20" spans="3:3" x14ac:dyDescent="0.3">
      <c r="C20" s="9"/>
    </row>
    <row r="21" spans="3:3" x14ac:dyDescent="0.3">
      <c r="C21" s="9"/>
    </row>
  </sheetData>
  <sheetProtection algorithmName="SHA-512" hashValue="elHVrtCEhZntt047NMDVsTkuySHkZcuxjKXXWyrEhFjhywSPXKjQL8Go+8gts+3DGYZZ2UYKJ7gB7ucLb51FiQ==" saltValue="YrLqUORAzA3eG45eSUVMFg==" spinCount="100000" sheet="1" objects="1" scenarios="1"/>
  <mergeCells count="3">
    <mergeCell ref="B1:C1"/>
    <mergeCell ref="A4:A8"/>
    <mergeCell ref="A9:A14"/>
  </mergeCells>
  <conditionalFormatting sqref="C9:C14">
    <cfRule type="containsText" dxfId="0" priority="2" operator="containsText" text="nem ">
      <formula>NOT(ISERROR(SEARCH("nem ",C9)))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D978746-9273-4218-9ADC-0B45D4C20AC7}">
          <x14:formula1>
            <xm:f>INDIRECT(VLOOKUP($C$2,'1'!$A$3:$B$13,2,0))</xm:f>
          </x14:formula1>
          <xm:sqref>D4</xm:sqref>
        </x14:dataValidation>
        <x14:dataValidation type="list" allowBlank="1" showInputMessage="1" showErrorMessage="1" xr:uid="{A6F3B12F-3315-441F-A3CB-C47307E7E20B}">
          <x14:formula1>
            <xm:f>'0'!$A$1:$A$11</xm:f>
          </x14:formula1>
          <xm:sqref>C2:C3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3D7DC-CCCD-4D57-A50A-C686C0F037CA}">
  <dimension ref="A1:A12"/>
  <sheetViews>
    <sheetView workbookViewId="0">
      <selection sqref="A1:XFD1048576"/>
    </sheetView>
  </sheetViews>
  <sheetFormatPr defaultRowHeight="15" x14ac:dyDescent="0.25"/>
  <cols>
    <col min="1" max="1" width="47.85546875" style="18" customWidth="1"/>
  </cols>
  <sheetData>
    <row r="1" spans="1:1" x14ac:dyDescent="0.25">
      <c r="A1" s="17" t="s">
        <v>17</v>
      </c>
    </row>
    <row r="2" spans="1:1" x14ac:dyDescent="0.25">
      <c r="A2" s="17" t="s">
        <v>18</v>
      </c>
    </row>
    <row r="3" spans="1:1" x14ac:dyDescent="0.25">
      <c r="A3" s="17" t="s">
        <v>19</v>
      </c>
    </row>
    <row r="4" spans="1:1" x14ac:dyDescent="0.25">
      <c r="A4" s="17" t="s">
        <v>20</v>
      </c>
    </row>
    <row r="5" spans="1:1" x14ac:dyDescent="0.25">
      <c r="A5" s="17" t="s">
        <v>21</v>
      </c>
    </row>
    <row r="6" spans="1:1" x14ac:dyDescent="0.25">
      <c r="A6" s="17" t="s">
        <v>22</v>
      </c>
    </row>
    <row r="7" spans="1:1" x14ac:dyDescent="0.25">
      <c r="A7" s="17" t="s">
        <v>23</v>
      </c>
    </row>
    <row r="8" spans="1:1" x14ac:dyDescent="0.25">
      <c r="A8" s="17" t="s">
        <v>24</v>
      </c>
    </row>
    <row r="9" spans="1:1" x14ac:dyDescent="0.25">
      <c r="A9" s="17" t="s">
        <v>2</v>
      </c>
    </row>
    <row r="10" spans="1:1" x14ac:dyDescent="0.25">
      <c r="A10" s="17" t="s">
        <v>25</v>
      </c>
    </row>
    <row r="11" spans="1:1" x14ac:dyDescent="0.25">
      <c r="A11" s="17" t="s">
        <v>26</v>
      </c>
    </row>
    <row r="12" spans="1:1" x14ac:dyDescent="0.25">
      <c r="A12" s="17" t="s">
        <v>27</v>
      </c>
    </row>
  </sheetData>
  <sheetProtection algorithmName="SHA-512" hashValue="qxJE3dRKBXlXdiS75xGg9KTP5SVWlBY4CfVTJ+ysh6YeYv8a73Jpe8VHi03ytIXXcCMa/vRnwHSMzgqIazKH/A==" saltValue="3coygflx3ORbrDUxJgwH8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D1FB5-4A4A-45DF-A1EB-D1B1B5EED23F}">
  <dimension ref="A1:O14"/>
  <sheetViews>
    <sheetView workbookViewId="0">
      <pane xSplit="2" ySplit="2" topLeftCell="C10" activePane="bottomRight" state="frozen"/>
      <selection activeCell="I12" sqref="I12"/>
      <selection pane="topRight" activeCell="I12" sqref="I12"/>
      <selection pane="bottomLeft" activeCell="I12" sqref="I12"/>
      <selection pane="bottomRight" activeCell="C13" sqref="C13"/>
    </sheetView>
  </sheetViews>
  <sheetFormatPr defaultRowHeight="12.75" x14ac:dyDescent="0.25"/>
  <cols>
    <col min="1" max="1" width="24.5703125" style="19" customWidth="1"/>
    <col min="2" max="2" width="20.85546875" style="20" customWidth="1"/>
    <col min="3" max="3" width="43.28515625" style="19" customWidth="1"/>
    <col min="4" max="4" width="32.7109375" style="19" customWidth="1"/>
    <col min="5" max="5" width="20.28515625" style="19" customWidth="1"/>
    <col min="6" max="6" width="25.28515625" style="19" customWidth="1"/>
    <col min="7" max="7" width="25.28515625" style="20" customWidth="1"/>
    <col min="8" max="11" width="25.28515625" style="19" customWidth="1"/>
    <col min="12" max="12" width="14.5703125" style="19" customWidth="1"/>
    <col min="13" max="13" width="14.140625" style="19" customWidth="1"/>
    <col min="14" max="14" width="40.7109375" style="20" customWidth="1"/>
    <col min="15" max="15" width="20.5703125" style="20" customWidth="1"/>
    <col min="16" max="16384" width="9.140625" style="20"/>
  </cols>
  <sheetData>
    <row r="1" spans="1:15" ht="63.75" x14ac:dyDescent="0.25">
      <c r="A1" s="19" t="s">
        <v>28</v>
      </c>
    </row>
    <row r="2" spans="1:15" ht="25.5" x14ac:dyDescent="0.25">
      <c r="C2" s="21" t="s">
        <v>4</v>
      </c>
      <c r="D2" s="21" t="s">
        <v>5</v>
      </c>
      <c r="E2" s="21" t="s">
        <v>6</v>
      </c>
      <c r="F2" s="21" t="s">
        <v>7</v>
      </c>
      <c r="G2" s="22" t="s">
        <v>8</v>
      </c>
      <c r="H2" s="21" t="s">
        <v>29</v>
      </c>
      <c r="I2" s="21" t="s">
        <v>30</v>
      </c>
      <c r="J2" s="21" t="s">
        <v>31</v>
      </c>
      <c r="K2" s="21" t="s">
        <v>32</v>
      </c>
      <c r="L2" s="21" t="s">
        <v>33</v>
      </c>
      <c r="M2" s="21" t="s">
        <v>34</v>
      </c>
      <c r="N2" s="20" t="s">
        <v>15</v>
      </c>
    </row>
    <row r="3" spans="1:15" ht="78" customHeight="1" x14ac:dyDescent="0.25">
      <c r="A3" s="23" t="s">
        <v>17</v>
      </c>
      <c r="B3" s="20" t="s">
        <v>35</v>
      </c>
      <c r="C3" s="19" t="s">
        <v>36</v>
      </c>
      <c r="D3" s="19" t="s">
        <v>37</v>
      </c>
      <c r="E3" s="19" t="s">
        <v>38</v>
      </c>
      <c r="F3" s="19" t="s">
        <v>38</v>
      </c>
      <c r="G3" s="20" t="s">
        <v>38</v>
      </c>
      <c r="H3" s="19" t="s">
        <v>39</v>
      </c>
      <c r="I3" s="19" t="s">
        <v>39</v>
      </c>
      <c r="J3" s="19" t="s">
        <v>39</v>
      </c>
      <c r="K3" s="19" t="s">
        <v>39</v>
      </c>
      <c r="L3" s="19" t="s">
        <v>39</v>
      </c>
      <c r="M3" s="19" t="s">
        <v>39</v>
      </c>
      <c r="N3" s="20" t="s">
        <v>40</v>
      </c>
      <c r="O3" s="20" t="s">
        <v>40</v>
      </c>
    </row>
    <row r="4" spans="1:15" ht="80.25" customHeight="1" x14ac:dyDescent="0.25">
      <c r="A4" s="23" t="s">
        <v>18</v>
      </c>
      <c r="B4" s="20" t="s">
        <v>41</v>
      </c>
      <c r="C4" s="19" t="s">
        <v>50</v>
      </c>
      <c r="D4" s="19" t="s">
        <v>37</v>
      </c>
      <c r="E4" s="19" t="s">
        <v>38</v>
      </c>
      <c r="F4" s="19" t="s">
        <v>38</v>
      </c>
      <c r="G4" s="20" t="s">
        <v>38</v>
      </c>
      <c r="H4" s="19" t="s">
        <v>39</v>
      </c>
      <c r="I4" s="19" t="s">
        <v>39</v>
      </c>
      <c r="J4" s="19" t="s">
        <v>39</v>
      </c>
      <c r="K4" s="19" t="s">
        <v>39</v>
      </c>
      <c r="L4" s="19" t="s">
        <v>39</v>
      </c>
      <c r="M4" s="19" t="s">
        <v>39</v>
      </c>
      <c r="N4" s="20" t="s">
        <v>42</v>
      </c>
      <c r="O4" s="20" t="s">
        <v>42</v>
      </c>
    </row>
    <row r="5" spans="1:15" ht="99.75" customHeight="1" x14ac:dyDescent="0.25">
      <c r="A5" s="23" t="s">
        <v>19</v>
      </c>
      <c r="B5" s="20" t="s">
        <v>43</v>
      </c>
      <c r="C5" s="19" t="s">
        <v>44</v>
      </c>
      <c r="D5" s="19" t="s">
        <v>45</v>
      </c>
      <c r="E5" s="19" t="s">
        <v>46</v>
      </c>
      <c r="F5" s="19" t="s">
        <v>38</v>
      </c>
      <c r="G5" s="20" t="s">
        <v>38</v>
      </c>
      <c r="H5" s="19" t="s">
        <v>39</v>
      </c>
      <c r="I5" s="19" t="s">
        <v>39</v>
      </c>
      <c r="J5" s="19" t="s">
        <v>39</v>
      </c>
      <c r="K5" s="19" t="s">
        <v>39</v>
      </c>
      <c r="L5" s="19" t="s">
        <v>39</v>
      </c>
      <c r="M5" s="19" t="s">
        <v>39</v>
      </c>
      <c r="N5" s="20" t="s">
        <v>47</v>
      </c>
      <c r="O5" s="20" t="s">
        <v>48</v>
      </c>
    </row>
    <row r="6" spans="1:15" ht="81.75" customHeight="1" x14ac:dyDescent="0.25">
      <c r="A6" s="23" t="s">
        <v>20</v>
      </c>
      <c r="B6" s="20" t="s">
        <v>49</v>
      </c>
      <c r="C6" s="19" t="s">
        <v>50</v>
      </c>
      <c r="D6" s="19" t="s">
        <v>37</v>
      </c>
      <c r="E6" s="19" t="s">
        <v>38</v>
      </c>
      <c r="F6" s="19" t="s">
        <v>38</v>
      </c>
      <c r="G6" s="20" t="s">
        <v>38</v>
      </c>
      <c r="H6" s="19" t="s">
        <v>39</v>
      </c>
      <c r="I6" s="19" t="s">
        <v>39</v>
      </c>
      <c r="J6" s="19" t="s">
        <v>39</v>
      </c>
      <c r="K6" s="19" t="s">
        <v>39</v>
      </c>
      <c r="L6" s="19" t="s">
        <v>39</v>
      </c>
      <c r="M6" s="19" t="s">
        <v>39</v>
      </c>
      <c r="N6" s="20" t="s">
        <v>51</v>
      </c>
      <c r="O6" s="20" t="s">
        <v>42</v>
      </c>
    </row>
    <row r="7" spans="1:15" ht="89.25" x14ac:dyDescent="0.25">
      <c r="A7" s="23" t="s">
        <v>21</v>
      </c>
      <c r="B7" s="20" t="s">
        <v>52</v>
      </c>
      <c r="C7" s="19" t="s">
        <v>44</v>
      </c>
      <c r="D7" s="19" t="s">
        <v>53</v>
      </c>
      <c r="E7" s="19" t="s">
        <v>46</v>
      </c>
      <c r="F7" s="19" t="s">
        <v>38</v>
      </c>
      <c r="G7" s="20" t="s">
        <v>38</v>
      </c>
      <c r="H7" s="19" t="s">
        <v>39</v>
      </c>
      <c r="I7" s="19" t="s">
        <v>39</v>
      </c>
      <c r="J7" s="19" t="s">
        <v>39</v>
      </c>
      <c r="K7" s="19" t="s">
        <v>39</v>
      </c>
      <c r="L7" s="19" t="s">
        <v>39</v>
      </c>
      <c r="M7" s="19" t="s">
        <v>39</v>
      </c>
      <c r="N7" s="20" t="s">
        <v>54</v>
      </c>
      <c r="O7" s="20" t="s">
        <v>48</v>
      </c>
    </row>
    <row r="8" spans="1:15" ht="102" x14ac:dyDescent="0.25">
      <c r="A8" s="23" t="s">
        <v>22</v>
      </c>
      <c r="B8" s="20" t="s">
        <v>55</v>
      </c>
      <c r="C8" s="19" t="s">
        <v>56</v>
      </c>
      <c r="D8" s="19" t="s">
        <v>57</v>
      </c>
      <c r="E8" s="19" t="s">
        <v>46</v>
      </c>
      <c r="F8" s="19" t="s">
        <v>58</v>
      </c>
      <c r="G8" s="20" t="s">
        <v>38</v>
      </c>
      <c r="H8" s="19" t="s">
        <v>39</v>
      </c>
      <c r="I8" s="19" t="s">
        <v>39</v>
      </c>
      <c r="J8" s="19" t="s">
        <v>39</v>
      </c>
      <c r="K8" s="19" t="s">
        <v>39</v>
      </c>
      <c r="L8" s="19" t="s">
        <v>39</v>
      </c>
      <c r="M8" s="19" t="s">
        <v>39</v>
      </c>
      <c r="N8" s="20" t="s">
        <v>59</v>
      </c>
      <c r="O8" s="20" t="s">
        <v>60</v>
      </c>
    </row>
    <row r="9" spans="1:15" ht="89.25" x14ac:dyDescent="0.25">
      <c r="A9" s="23" t="s">
        <v>23</v>
      </c>
      <c r="B9" s="20" t="s">
        <v>55</v>
      </c>
      <c r="C9" s="19" t="s">
        <v>61</v>
      </c>
      <c r="D9" s="19" t="s">
        <v>57</v>
      </c>
      <c r="E9" s="19" t="s">
        <v>46</v>
      </c>
      <c r="F9" s="19" t="s">
        <v>58</v>
      </c>
      <c r="G9" s="20" t="s">
        <v>38</v>
      </c>
      <c r="H9" s="19" t="s">
        <v>39</v>
      </c>
      <c r="I9" s="19" t="s">
        <v>39</v>
      </c>
      <c r="J9" s="19" t="s">
        <v>39</v>
      </c>
      <c r="K9" s="19" t="s">
        <v>39</v>
      </c>
      <c r="L9" s="19" t="s">
        <v>39</v>
      </c>
      <c r="M9" s="19" t="s">
        <v>39</v>
      </c>
      <c r="N9" s="20" t="s">
        <v>59</v>
      </c>
      <c r="O9" s="20" t="s">
        <v>60</v>
      </c>
    </row>
    <row r="10" spans="1:15" ht="89.25" x14ac:dyDescent="0.25">
      <c r="A10" s="23" t="s">
        <v>24</v>
      </c>
      <c r="B10" s="20" t="s">
        <v>62</v>
      </c>
      <c r="C10" s="19" t="s">
        <v>87</v>
      </c>
      <c r="D10" s="19" t="s">
        <v>63</v>
      </c>
      <c r="E10" s="19" t="s">
        <v>46</v>
      </c>
      <c r="F10" s="19" t="s">
        <v>58</v>
      </c>
      <c r="G10" s="20" t="s">
        <v>64</v>
      </c>
      <c r="H10" s="19" t="s">
        <v>39</v>
      </c>
      <c r="I10" s="19" t="s">
        <v>39</v>
      </c>
      <c r="J10" s="19" t="s">
        <v>39</v>
      </c>
      <c r="K10" s="19" t="s">
        <v>39</v>
      </c>
      <c r="L10" s="19" t="s">
        <v>39</v>
      </c>
      <c r="M10" s="19" t="s">
        <v>39</v>
      </c>
      <c r="N10" s="20" t="s">
        <v>59</v>
      </c>
      <c r="O10" s="20" t="s">
        <v>60</v>
      </c>
    </row>
    <row r="11" spans="1:15" ht="114.75" x14ac:dyDescent="0.25">
      <c r="A11" s="23" t="s">
        <v>2</v>
      </c>
      <c r="B11" s="20" t="s">
        <v>65</v>
      </c>
      <c r="C11" s="19" t="s">
        <v>66</v>
      </c>
      <c r="D11" s="19" t="s">
        <v>67</v>
      </c>
      <c r="E11" s="19" t="s">
        <v>46</v>
      </c>
      <c r="F11" s="19" t="s">
        <v>58</v>
      </c>
      <c r="G11" s="20" t="s">
        <v>38</v>
      </c>
      <c r="H11" s="19" t="s">
        <v>39</v>
      </c>
      <c r="I11" s="19" t="s">
        <v>39</v>
      </c>
      <c r="J11" s="19" t="s">
        <v>39</v>
      </c>
      <c r="K11" s="19" t="s">
        <v>39</v>
      </c>
      <c r="L11" s="19" t="s">
        <v>39</v>
      </c>
      <c r="M11" s="19" t="s">
        <v>39</v>
      </c>
      <c r="N11" s="20" t="s">
        <v>68</v>
      </c>
      <c r="O11" s="20" t="s">
        <v>60</v>
      </c>
    </row>
    <row r="12" spans="1:15" ht="127.5" x14ac:dyDescent="0.25">
      <c r="A12" s="23" t="s">
        <v>25</v>
      </c>
      <c r="B12" s="20" t="s">
        <v>69</v>
      </c>
      <c r="C12" s="19" t="s">
        <v>70</v>
      </c>
      <c r="D12" s="19" t="s">
        <v>71</v>
      </c>
      <c r="E12" s="19" t="s">
        <v>72</v>
      </c>
      <c r="F12" s="19" t="s">
        <v>73</v>
      </c>
      <c r="G12" s="20" t="s">
        <v>38</v>
      </c>
      <c r="H12" s="19" t="s">
        <v>74</v>
      </c>
      <c r="I12" s="19" t="s">
        <v>75</v>
      </c>
      <c r="J12" s="19" t="s">
        <v>76</v>
      </c>
      <c r="K12" s="19" t="s">
        <v>77</v>
      </c>
      <c r="L12" s="19" t="s">
        <v>78</v>
      </c>
      <c r="M12" s="19" t="s">
        <v>79</v>
      </c>
      <c r="N12" s="20" t="s">
        <v>80</v>
      </c>
      <c r="O12" s="20" t="s">
        <v>38</v>
      </c>
    </row>
    <row r="13" spans="1:15" ht="38.25" x14ac:dyDescent="0.25">
      <c r="A13" s="23" t="s">
        <v>26</v>
      </c>
      <c r="B13" s="20" t="s">
        <v>81</v>
      </c>
      <c r="C13" s="19" t="s">
        <v>82</v>
      </c>
      <c r="D13" s="19" t="s">
        <v>83</v>
      </c>
      <c r="E13" s="19" t="s">
        <v>37</v>
      </c>
      <c r="F13" s="19" t="s">
        <v>38</v>
      </c>
      <c r="G13" s="20" t="s">
        <v>38</v>
      </c>
      <c r="H13" s="19" t="s">
        <v>39</v>
      </c>
      <c r="I13" s="19" t="s">
        <v>39</v>
      </c>
      <c r="J13" s="19" t="s">
        <v>39</v>
      </c>
      <c r="K13" s="19" t="s">
        <v>39</v>
      </c>
      <c r="L13" s="19" t="s">
        <v>39</v>
      </c>
      <c r="M13" s="19" t="s">
        <v>39</v>
      </c>
      <c r="N13" s="20" t="s">
        <v>51</v>
      </c>
      <c r="O13" s="20" t="s">
        <v>42</v>
      </c>
    </row>
    <row r="14" spans="1:15" ht="38.25" x14ac:dyDescent="0.25">
      <c r="A14" s="23" t="s">
        <v>27</v>
      </c>
      <c r="B14" s="20" t="s">
        <v>81</v>
      </c>
      <c r="C14" s="19" t="s">
        <v>84</v>
      </c>
      <c r="D14" s="19" t="s">
        <v>83</v>
      </c>
      <c r="E14" s="19" t="s">
        <v>37</v>
      </c>
      <c r="F14" s="19" t="s">
        <v>38</v>
      </c>
      <c r="G14" s="20" t="s">
        <v>38</v>
      </c>
      <c r="H14" s="19" t="s">
        <v>39</v>
      </c>
      <c r="I14" s="19" t="s">
        <v>39</v>
      </c>
      <c r="J14" s="19" t="s">
        <v>39</v>
      </c>
      <c r="K14" s="19" t="s">
        <v>39</v>
      </c>
      <c r="L14" s="19" t="s">
        <v>39</v>
      </c>
      <c r="M14" s="19" t="s">
        <v>39</v>
      </c>
      <c r="N14" s="20" t="s">
        <v>51</v>
      </c>
      <c r="O14" s="20" t="s">
        <v>42</v>
      </c>
    </row>
  </sheetData>
  <sheetProtection algorithmName="SHA-512" hashValue="7NPjnLGIXgMW9rzeQgJPA+M0xAmiYt7A+3IJptrsqABar44QzAzFRMOTyAqQ7PJN3TQ1Iah+/0ZSnBp0u2+GUg==" saltValue="7iLL/uZO97ZAkTL5KhVJlg==" spinCount="100000" sheet="1" objects="1" scenarios="1"/>
  <autoFilter ref="A2:N14" xr:uid="{5A6FE528-165F-4298-9844-C4D63CC2C3FA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kötelező vállalások</vt:lpstr>
      <vt:lpstr>0</vt:lpstr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Eszter</dc:creator>
  <cp:lastModifiedBy>Kovács Eszter</cp:lastModifiedBy>
  <dcterms:created xsi:type="dcterms:W3CDTF">2023-05-17T08:22:38Z</dcterms:created>
  <dcterms:modified xsi:type="dcterms:W3CDTF">2023-05-17T11:28:52Z</dcterms:modified>
</cp:coreProperties>
</file>