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Z:\_Pályázatok\ÚNKP\ÚNKP 2023_24\2_Bírálat\2022_23\"/>
    </mc:Choice>
  </mc:AlternateContent>
  <xr:revisionPtr revIDLastSave="0" documentId="13_ncr:1_{7098D04C-FAF0-48FD-8AD4-07CD49979F3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Munka1!$B$67</definedName>
    <definedName name="_xlnm.Print_Area" localSheetId="0">Munka1!$A$3:$F$72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26" i="1"/>
  <c r="I59" i="1"/>
  <c r="I71" i="1"/>
  <c r="B47" i="1"/>
  <c r="I35" i="1"/>
  <c r="I55" i="1" l="1"/>
  <c r="F52" i="1" l="1"/>
  <c r="C17" i="1" s="1"/>
  <c r="I25" i="1"/>
  <c r="I24" i="1"/>
  <c r="I23" i="1"/>
  <c r="I22" i="1"/>
  <c r="I32" i="1" l="1"/>
  <c r="I31" i="1"/>
  <c r="I30" i="1"/>
  <c r="I29" i="1"/>
  <c r="I39" i="1"/>
  <c r="I37" i="1"/>
  <c r="I67" i="1" l="1"/>
  <c r="I48" i="1" l="1"/>
  <c r="I8" i="1"/>
  <c r="I6" i="1"/>
  <c r="I4" i="1"/>
</calcChain>
</file>

<file path=xl/sharedStrings.xml><?xml version="1.0" encoding="utf-8"?>
<sst xmlns="http://schemas.openxmlformats.org/spreadsheetml/2006/main" count="61" uniqueCount="61">
  <si>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</si>
  <si>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</si>
  <si>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</si>
  <si>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</si>
  <si>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t xml:space="preserve">SZAKÉRTŐI BÍRÁLATI LAP </t>
  </si>
  <si>
    <t>A szakértő által adott pontok:</t>
  </si>
  <si>
    <t>Bírálati szempont</t>
  </si>
  <si>
    <t>Maximálisan</t>
  </si>
  <si>
    <t>Szakértő által adott pont</t>
  </si>
  <si>
    <t>adható pont</t>
  </si>
  <si>
    <t>1. TUDOMÁNYOS TELJESÍTMÉNY</t>
  </si>
  <si>
    <t>Legfeljebb 100 pont</t>
  </si>
  <si>
    <t>75-99</t>
  </si>
  <si>
    <t>50-74</t>
  </si>
  <si>
    <t>25-49</t>
  </si>
  <si>
    <t>Tudományos teljesítmény ÖSSZESEN</t>
  </si>
  <si>
    <t>2. Megadott szabadalom/mintaoltalom</t>
  </si>
  <si>
    <t>Legfeljebb 125 pont</t>
  </si>
  <si>
    <t>A pályázó megadott szabadalommal rendelkezik, amelyben a saját része legalább 50%.</t>
  </si>
  <si>
    <t>A pályázó megadott szabadalommal rendelkezik, amelyben a saját része 25-49%.</t>
  </si>
  <si>
    <t>A pályázó megadott mintaoltalommal rendelkezik, amelyben a saját része legalább 50%.</t>
  </si>
  <si>
    <t>A pályázó megadott mintaoltalommal rendelkezik, amelyben a saját része 25-49%.</t>
  </si>
  <si>
    <t>Megadott szabadalom/mintaoltalom ÖSSZESEN</t>
  </si>
  <si>
    <t>3. Tudományos/művészeti díjak, ösztöndíjak</t>
  </si>
  <si>
    <t>Legfeljebb 15</t>
  </si>
  <si>
    <t>7. Egyéb szakmai tevékenység (pl. részvétel tudományos közéletben, szerkesztői, szakértői-bírálói tevékenység, tudományos ismeretterjesztő tevékenység, stb.)</t>
  </si>
  <si>
    <t>legfeljebb 10</t>
  </si>
  <si>
    <t>8. Kutatási terv</t>
  </si>
  <si>
    <t>legfeljebb 40</t>
  </si>
  <si>
    <t>Összesen</t>
  </si>
  <si>
    <t>legfeljebb 305 pont</t>
  </si>
  <si>
    <t>__________________________________________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</si>
  <si>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</si>
  <si>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t>a pály. kiírás minden kötelező vállalását megjelenítette</t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</si>
  <si>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</si>
  <si>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</si>
  <si>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</si>
  <si>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</si>
  <si>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</si>
  <si>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 xml:space="preserve">       </t>
  </si>
  <si>
    <t>……………..……………..</t>
  </si>
  <si>
    <t xml:space="preserve">(név és aláírása) </t>
  </si>
  <si>
    <t>a pály. kiírás kötelező vállalásait részben jelenítette meg, hiányzó elem:</t>
  </si>
  <si>
    <t>·   agrár, műszaki, orvos- és egészségtudomány, természettudomány képzési terület</t>
  </si>
  <si>
    <t>ÚNKP-19-3-I (DH)</t>
  </si>
  <si>
    <t>·   egyéb képzési terület</t>
  </si>
  <si>
    <t>ÚNKP-19-3-II (leendő DH)</t>
  </si>
  <si>
    <t>ÚNKP-19-3-III (DJ)</t>
  </si>
  <si>
    <t>ÚNKP-19-3-IV (leendő DJ)</t>
  </si>
  <si>
    <r>
      <t xml:space="preserve">A pályázó </t>
    </r>
    <r>
      <rPr>
        <b/>
        <sz val="11"/>
        <color theme="1"/>
        <rFont val="Times New Roman"/>
        <family val="1"/>
        <charset val="238"/>
      </rPr>
      <t>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>legalább 100%-ával</t>
    </r>
    <r>
      <rPr>
        <b/>
        <sz val="11"/>
        <color theme="1"/>
        <rFont val="Times New Roman"/>
        <family val="1"/>
        <charset val="238"/>
      </rPr>
      <t xml:space="preserve"> rendelkezik</t>
    </r>
    <r>
      <rPr>
        <sz val="11"/>
        <color theme="1"/>
        <rFont val="Times New Roman"/>
        <family val="1"/>
        <charset val="238"/>
      </rPr>
      <t>.</t>
    </r>
  </si>
  <si>
    <r>
      <t>A pályázó a</t>
    </r>
    <r>
      <rPr>
        <b/>
        <sz val="11"/>
        <color theme="1"/>
        <rFont val="Times New Roman"/>
        <family val="1"/>
        <charset val="238"/>
      </rPr>
      <t xml:space="preserve"> 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 xml:space="preserve">75-99%-ával </t>
    </r>
    <r>
      <rPr>
        <b/>
        <sz val="11"/>
        <color theme="1"/>
        <rFont val="Times New Roman"/>
        <family val="1"/>
        <charset val="238"/>
      </rPr>
      <t>rendelkezik</t>
    </r>
    <r>
      <rPr>
        <sz val="11"/>
        <color theme="1"/>
        <rFont val="Times New Roman"/>
        <family val="1"/>
        <charset val="238"/>
      </rPr>
      <t>.</t>
    </r>
  </si>
  <si>
    <r>
      <t xml:space="preserve">A pályázó a </t>
    </r>
    <r>
      <rPr>
        <b/>
        <sz val="11"/>
        <color theme="1"/>
        <rFont val="Times New Roman"/>
        <family val="1"/>
        <charset val="238"/>
      </rPr>
      <t>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>50-74%-ával</t>
    </r>
    <r>
      <rPr>
        <b/>
        <sz val="11"/>
        <color theme="1"/>
        <rFont val="Times New Roman"/>
        <family val="1"/>
        <charset val="238"/>
      </rPr>
      <t xml:space="preserve"> rendelkezik.</t>
    </r>
  </si>
  <si>
    <r>
      <t xml:space="preserve">A pályázó a </t>
    </r>
    <r>
      <rPr>
        <b/>
        <sz val="11"/>
        <color theme="1"/>
        <rFont val="Times New Roman"/>
        <family val="1"/>
        <charset val="238"/>
      </rPr>
      <t>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 xml:space="preserve">25-49%-ával </t>
    </r>
    <r>
      <rPr>
        <b/>
        <sz val="11"/>
        <color theme="1"/>
        <rFont val="Times New Roman"/>
        <family val="1"/>
        <charset val="238"/>
      </rPr>
      <t>rendelkezik.</t>
    </r>
  </si>
  <si>
    <t xml:space="preserve">Kelt: </t>
  </si>
  <si>
    <t xml:space="preserve"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 az eredmények megismertetésére vonatkozó kommunikációs terv. </t>
  </si>
  <si>
    <t>ÚNKP-23-3-II.</t>
  </si>
  <si>
    <r>
      <t>ÚNKP felsőoktatási Doktori Hallgatói, Doktorjelölti Kutatói ösztöndíjhoz</t>
    </r>
    <r>
      <rPr>
        <sz val="12"/>
        <color theme="1"/>
        <rFont val="Times New Roman"/>
        <family val="1"/>
        <charset val="238"/>
      </rPr>
      <t xml:space="preserve"> (2023/2024)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 II. típusú -  doktorhallgató 
(komplex vizsgájukat az ösztöndíjas jogviszony kezdetéig teljesítik)</t>
    </r>
  </si>
  <si>
    <r>
      <rPr>
        <b/>
        <sz val="11"/>
        <color theme="1"/>
        <rFont val="Times New Roman"/>
        <family val="1"/>
        <charset val="238"/>
      </rPr>
      <t>4 Agrártudományok, matematikai, természettudományos, műszaki és informatikai (</t>
    </r>
    <r>
      <rPr>
        <sz val="11"/>
        <color theme="1"/>
        <rFont val="Times New Roman"/>
        <family val="1"/>
        <charset val="238"/>
      </rPr>
      <t>MTMI) területen, valamint agártudományok tudományterületen belül végzett kutatási téma</t>
    </r>
    <r>
      <rPr>
        <vertAlign val="superscript"/>
        <sz val="11"/>
        <color theme="1"/>
        <rFont val="Times New Roman"/>
        <family val="1"/>
        <charset val="238"/>
      </rPr>
      <t>14</t>
    </r>
  </si>
  <si>
    <r>
      <rPr>
        <b/>
        <sz val="11"/>
        <color theme="1"/>
        <rFont val="Times New Roman"/>
        <family val="1"/>
        <charset val="238"/>
      </rPr>
      <t>5. A pályázatban benyújtott kutatási terv kutatócsoport</t>
    </r>
    <r>
      <rPr>
        <b/>
        <vertAlign val="superscript"/>
        <sz val="11"/>
        <color theme="1"/>
        <rFont val="Times New Roman"/>
        <family val="1"/>
        <charset val="238"/>
      </rPr>
      <t>15</t>
    </r>
    <r>
      <rPr>
        <sz val="11"/>
        <color theme="1"/>
        <rFont val="Times New Roman"/>
        <family val="1"/>
        <charset val="238"/>
      </rPr>
      <t xml:space="preserve"> keretében kerül megvalósítására VAGY A Pályázó az Eötvös Loránd Kutatóhálózat, vagy a fogadó felsőoktatási intézményen kívüli kutatócsoport keretében dolgozik a kutatási terve megvalósításán.</t>
    </r>
  </si>
  <si>
    <r>
      <t xml:space="preserve">14 </t>
    </r>
    <r>
      <rPr>
        <sz val="10"/>
        <color rgb="FF000000"/>
        <rFont val="Times New Roman"/>
        <family val="1"/>
        <charset val="238"/>
      </rPr>
      <t>interdiszciplinális tudományágban végzett kutatási téma esetén a szakértő részpontot is adhat</t>
    </r>
  </si>
  <si>
    <r>
      <t xml:space="preserve">15 </t>
    </r>
    <r>
      <rPr>
        <sz val="10"/>
        <color rgb="FF000000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 legalább tanszékvezetői szinten.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</si>
</sst>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/>
    <xf numFmtId="0" fontId="4" fillId="0" borderId="20" xfId="0" applyFont="1" applyBorder="1"/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4" fillId="0" borderId="10" xfId="0" applyFont="1" applyBorder="1"/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justify" vertical="center"/>
    </xf>
    <xf numFmtId="0" fontId="4" fillId="0" borderId="11" xfId="0" applyFont="1" applyBorder="1"/>
    <xf numFmtId="0" fontId="3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/>
    <xf numFmtId="0" fontId="11" fillId="0" borderId="19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5" borderId="3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justify" vertical="center"/>
    </xf>
    <xf numFmtId="4" fontId="9" fillId="2" borderId="36" xfId="0" applyNumberFormat="1" applyFont="1" applyFill="1" applyBorder="1" applyAlignment="1">
      <alignment vertical="center" wrapText="1"/>
    </xf>
    <xf numFmtId="0" fontId="4" fillId="0" borderId="19" xfId="0" applyFont="1" applyFill="1" applyBorder="1"/>
    <xf numFmtId="0" fontId="1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/>
    <xf numFmtId="0" fontId="4" fillId="0" borderId="0" xfId="0" applyFont="1" applyFill="1"/>
    <xf numFmtId="0" fontId="5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justify" vertical="center"/>
    </xf>
    <xf numFmtId="0" fontId="4" fillId="0" borderId="16" xfId="0" applyFont="1" applyBorder="1"/>
    <xf numFmtId="0" fontId="17" fillId="0" borderId="13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1" fillId="6" borderId="13" xfId="0" applyFont="1" applyFill="1" applyBorder="1" applyAlignment="1" applyProtection="1">
      <alignment horizontal="justify" vertical="center"/>
      <protection locked="0"/>
    </xf>
    <xf numFmtId="0" fontId="3" fillId="2" borderId="2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3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left"/>
    </xf>
    <xf numFmtId="4" fontId="16" fillId="0" borderId="19" xfId="0" applyNumberFormat="1" applyFont="1" applyBorder="1" applyAlignment="1">
      <alignment horizontal="left"/>
    </xf>
    <xf numFmtId="4" fontId="16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top" wrapText="1"/>
    </xf>
    <xf numFmtId="0" fontId="9" fillId="2" borderId="34" xfId="0" applyFont="1" applyFill="1" applyBorder="1" applyAlignment="1">
      <alignment horizontal="left" vertical="center" wrapText="1" indent="1"/>
    </xf>
    <xf numFmtId="0" fontId="9" fillId="2" borderId="35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_P&#225;ly&#225;zatok\&#218;NKP\&#218;NKP_2020_2021\Erik&#225;nak\b&#237;r&#225;lati%20lapok\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showWhiteSpace="0" view="pageBreakPreview" topLeftCell="A58" zoomScale="96" zoomScaleNormal="96" zoomScaleSheetLayoutView="96" workbookViewId="0">
      <selection activeCell="B59" sqref="B59:F59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1.5703125" style="1" customWidth="1"/>
    <col min="10" max="10" width="35.42578125" style="1" customWidth="1"/>
    <col min="11" max="16384" width="9.140625" style="1"/>
  </cols>
  <sheetData>
    <row r="1" spans="1:10" x14ac:dyDescent="0.25">
      <c r="A1" s="102"/>
      <c r="B1" s="102"/>
      <c r="C1" s="102"/>
      <c r="D1" s="102"/>
      <c r="E1" s="102"/>
      <c r="F1" s="102"/>
      <c r="G1" s="102"/>
      <c r="H1" s="19"/>
      <c r="I1" s="103" t="s">
        <v>0</v>
      </c>
      <c r="J1" s="11"/>
    </row>
    <row r="2" spans="1:10" x14ac:dyDescent="0.25">
      <c r="A2" s="102"/>
      <c r="B2" s="102"/>
      <c r="C2" s="102"/>
      <c r="D2" s="102"/>
      <c r="E2" s="102"/>
      <c r="F2" s="102"/>
      <c r="G2" s="102"/>
      <c r="H2" s="25"/>
      <c r="I2" s="104"/>
      <c r="J2" s="11"/>
    </row>
    <row r="3" spans="1:10" x14ac:dyDescent="0.25">
      <c r="A3" s="42"/>
      <c r="B3" s="43"/>
      <c r="C3" s="37"/>
      <c r="D3" s="37"/>
      <c r="E3" s="37"/>
      <c r="F3" s="37"/>
      <c r="G3" s="41"/>
      <c r="H3" s="25"/>
      <c r="I3" s="19"/>
      <c r="J3" s="11"/>
    </row>
    <row r="4" spans="1:10" s="3" customFormat="1" ht="15.75" x14ac:dyDescent="0.25">
      <c r="A4" s="5"/>
      <c r="B4" s="6" t="s">
        <v>1</v>
      </c>
      <c r="C4" s="105"/>
      <c r="D4" s="105"/>
      <c r="E4" s="105"/>
      <c r="F4" s="105"/>
      <c r="G4" s="17"/>
      <c r="H4" s="18"/>
      <c r="I4" s="38" t="str">
        <f>IF(C4="","- kitölteni a  pályázó nevét !"," ")</f>
        <v>- kitölteni a  pályázó nevét !</v>
      </c>
      <c r="J4" s="46"/>
    </row>
    <row r="5" spans="1:10" s="3" customFormat="1" ht="4.5" customHeight="1" x14ac:dyDescent="0.25">
      <c r="A5" s="5"/>
      <c r="B5" s="6"/>
      <c r="C5" s="23"/>
      <c r="D5" s="23"/>
      <c r="E5" s="23"/>
      <c r="F5" s="23"/>
      <c r="G5" s="17"/>
      <c r="H5" s="18"/>
      <c r="I5" s="18"/>
      <c r="J5" s="46"/>
    </row>
    <row r="6" spans="1:10" s="3" customFormat="1" ht="37.5" customHeight="1" x14ac:dyDescent="0.25">
      <c r="A6" s="7"/>
      <c r="B6" s="8" t="s">
        <v>2</v>
      </c>
      <c r="C6" s="106"/>
      <c r="D6" s="106"/>
      <c r="E6" s="106"/>
      <c r="F6" s="106"/>
      <c r="G6" s="18"/>
      <c r="H6" s="18"/>
      <c r="I6" s="38" t="str">
        <f>IF(C6="","-  kitölteni a  kutatás címét !"," ")</f>
        <v>-  kitölteni a  kutatás címét !</v>
      </c>
      <c r="J6" s="46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18"/>
      <c r="H7" s="18"/>
      <c r="I7" s="18"/>
      <c r="J7" s="46"/>
    </row>
    <row r="8" spans="1:10" s="3" customFormat="1" ht="48" customHeight="1" x14ac:dyDescent="0.25">
      <c r="A8" s="7"/>
      <c r="B8" s="8" t="s">
        <v>3</v>
      </c>
      <c r="C8" s="107" t="s">
        <v>55</v>
      </c>
      <c r="D8" s="107"/>
      <c r="E8" s="107"/>
      <c r="F8" s="107"/>
      <c r="G8" s="18"/>
      <c r="H8" s="18"/>
      <c r="I8" s="38" t="str">
        <f>IF(C8="","- legördíthető menüből kiválasztani a pályázati kiírás kódszámát !"," ")</f>
        <v xml:space="preserve"> </v>
      </c>
      <c r="J8" s="46"/>
    </row>
    <row r="9" spans="1:10" s="3" customFormat="1" ht="5.25" customHeight="1" x14ac:dyDescent="0.25">
      <c r="A9" s="7"/>
      <c r="B9" s="8"/>
      <c r="C9" s="24"/>
      <c r="D9" s="24"/>
      <c r="E9" s="24"/>
      <c r="F9" s="24"/>
      <c r="G9" s="18"/>
      <c r="H9" s="18"/>
      <c r="I9" s="38"/>
      <c r="J9" s="46"/>
    </row>
    <row r="10" spans="1:10" s="3" customFormat="1" ht="6" customHeight="1" x14ac:dyDescent="0.25">
      <c r="A10" s="7"/>
      <c r="B10" s="8"/>
      <c r="C10" s="24"/>
      <c r="D10" s="24"/>
      <c r="E10" s="24"/>
      <c r="F10" s="24"/>
      <c r="G10" s="18"/>
      <c r="H10" s="18"/>
      <c r="I10" s="38"/>
      <c r="J10" s="46"/>
    </row>
    <row r="11" spans="1:10" ht="12" customHeight="1" x14ac:dyDescent="0.25">
      <c r="A11" s="10"/>
      <c r="B11" s="11"/>
      <c r="C11" s="11"/>
      <c r="D11" s="11"/>
      <c r="E11" s="11"/>
      <c r="F11" s="11"/>
      <c r="G11" s="19"/>
      <c r="H11" s="19"/>
      <c r="I11" s="19"/>
      <c r="J11" s="11"/>
    </row>
    <row r="12" spans="1:10" ht="15.75" x14ac:dyDescent="0.25">
      <c r="A12" s="10"/>
      <c r="B12" s="84" t="s">
        <v>4</v>
      </c>
      <c r="C12" s="84"/>
      <c r="D12" s="84"/>
      <c r="E12" s="84"/>
      <c r="F12" s="84"/>
      <c r="G12" s="19"/>
      <c r="H12" s="19"/>
      <c r="I12" s="19"/>
      <c r="J12" s="11"/>
    </row>
    <row r="13" spans="1:10" ht="10.5" customHeight="1" x14ac:dyDescent="0.25">
      <c r="A13" s="10"/>
      <c r="B13" s="70"/>
      <c r="C13" s="70"/>
      <c r="D13" s="70"/>
      <c r="E13" s="11"/>
      <c r="F13" s="11"/>
      <c r="G13" s="19"/>
      <c r="H13" s="19"/>
      <c r="I13" s="19"/>
      <c r="J13" s="11"/>
    </row>
    <row r="14" spans="1:10" ht="48" customHeight="1" x14ac:dyDescent="0.25">
      <c r="A14" s="10"/>
      <c r="B14" s="83" t="s">
        <v>56</v>
      </c>
      <c r="C14" s="84"/>
      <c r="D14" s="84"/>
      <c r="E14" s="84"/>
      <c r="F14" s="84"/>
      <c r="G14" s="19"/>
      <c r="H14" s="19"/>
      <c r="I14" s="19"/>
      <c r="J14" s="11"/>
    </row>
    <row r="15" spans="1:10" ht="10.5" customHeight="1" x14ac:dyDescent="0.25">
      <c r="A15" s="10"/>
      <c r="B15" s="13"/>
      <c r="C15" s="13"/>
      <c r="D15" s="13"/>
      <c r="E15" s="11"/>
      <c r="F15" s="11"/>
      <c r="G15" s="19"/>
      <c r="H15" s="19"/>
      <c r="I15" s="19"/>
      <c r="J15" s="11"/>
    </row>
    <row r="16" spans="1:10" ht="15.75" x14ac:dyDescent="0.25">
      <c r="A16" s="10"/>
      <c r="B16" s="14"/>
      <c r="C16" s="14"/>
      <c r="D16" s="14"/>
      <c r="E16" s="11"/>
      <c r="F16" s="11"/>
      <c r="G16" s="19"/>
      <c r="H16" s="19"/>
      <c r="I16" s="19"/>
      <c r="J16" s="11"/>
    </row>
    <row r="17" spans="1:10" ht="18.75" x14ac:dyDescent="0.3">
      <c r="A17" s="10"/>
      <c r="B17" s="54" t="s">
        <v>5</v>
      </c>
      <c r="C17" s="99">
        <f>F52</f>
        <v>0</v>
      </c>
      <c r="D17" s="100"/>
      <c r="E17" s="100"/>
      <c r="F17" s="101"/>
      <c r="G17" s="19"/>
      <c r="H17" s="19"/>
      <c r="I17" s="19"/>
      <c r="J17" s="11"/>
    </row>
    <row r="18" spans="1:10" ht="16.5" thickBot="1" x14ac:dyDescent="0.3">
      <c r="A18" s="15"/>
      <c r="B18" s="21"/>
      <c r="C18" s="21"/>
      <c r="D18" s="21"/>
      <c r="E18" s="22"/>
      <c r="F18" s="22"/>
      <c r="G18" s="20"/>
      <c r="H18" s="19"/>
      <c r="I18" s="19"/>
      <c r="J18" s="11"/>
    </row>
    <row r="19" spans="1:10" ht="24.75" customHeight="1" x14ac:dyDescent="0.25">
      <c r="A19" s="25"/>
      <c r="B19" s="85" t="s">
        <v>6</v>
      </c>
      <c r="C19" s="86"/>
      <c r="D19" s="85" t="s">
        <v>7</v>
      </c>
      <c r="E19" s="86"/>
      <c r="F19" s="153" t="s">
        <v>8</v>
      </c>
      <c r="G19" s="25"/>
      <c r="H19" s="19"/>
      <c r="I19" s="19"/>
      <c r="J19" s="11"/>
    </row>
    <row r="20" spans="1:10" ht="24.75" customHeight="1" thickBot="1" x14ac:dyDescent="0.3">
      <c r="A20" s="19"/>
      <c r="B20" s="87"/>
      <c r="C20" s="88"/>
      <c r="D20" s="87" t="s">
        <v>9</v>
      </c>
      <c r="E20" s="88"/>
      <c r="F20" s="154"/>
      <c r="G20" s="19"/>
      <c r="H20" s="19"/>
      <c r="I20" s="19"/>
      <c r="J20" s="11"/>
    </row>
    <row r="21" spans="1:10" ht="36" customHeight="1" thickBot="1" x14ac:dyDescent="0.3">
      <c r="A21" s="19"/>
      <c r="B21" s="93" t="s">
        <v>10</v>
      </c>
      <c r="C21" s="94"/>
      <c r="D21" s="78" t="s">
        <v>11</v>
      </c>
      <c r="E21" s="82"/>
      <c r="F21" s="79"/>
      <c r="G21" s="19"/>
      <c r="H21" s="19"/>
      <c r="I21" s="39"/>
      <c r="J21" s="11"/>
    </row>
    <row r="22" spans="1:10" ht="36" customHeight="1" x14ac:dyDescent="0.25">
      <c r="A22" s="19"/>
      <c r="B22" s="155" t="s">
        <v>49</v>
      </c>
      <c r="C22" s="156"/>
      <c r="D22" s="97">
        <v>100</v>
      </c>
      <c r="E22" s="98"/>
      <c r="F22" s="47"/>
      <c r="G22" s="19"/>
      <c r="H22" s="19"/>
      <c r="I22" s="39" t="str">
        <f>IF(F22="","- kitölteni a tudományos teljesítményért járó pontszámot ! (0 / 100 pont)"," ")</f>
        <v>- kitölteni a tudományos teljesítményért járó pontszámot ! (0 / 100 pont)</v>
      </c>
      <c r="J22" s="11"/>
    </row>
    <row r="23" spans="1:10" ht="36.75" customHeight="1" x14ac:dyDescent="0.25">
      <c r="A23" s="19"/>
      <c r="B23" s="89" t="s">
        <v>50</v>
      </c>
      <c r="C23" s="90"/>
      <c r="D23" s="91" t="s">
        <v>12</v>
      </c>
      <c r="E23" s="92"/>
      <c r="F23" s="48"/>
      <c r="G23" s="19"/>
      <c r="H23" s="19"/>
      <c r="I23" s="38" t="str">
        <f>IF(F23="","- kitölteni a tudományos teljesítményért járó pontszámot ! (0 / 75-99 pont )"," ")</f>
        <v>- kitölteni a tudományos teljesítményért járó pontszámot ! (0 / 75-99 pont )</v>
      </c>
      <c r="J23" s="11"/>
    </row>
    <row r="24" spans="1:10" ht="40.5" customHeight="1" x14ac:dyDescent="0.25">
      <c r="A24" s="19"/>
      <c r="B24" s="89" t="s">
        <v>51</v>
      </c>
      <c r="C24" s="90"/>
      <c r="D24" s="91" t="s">
        <v>13</v>
      </c>
      <c r="E24" s="92"/>
      <c r="F24" s="48"/>
      <c r="G24" s="19"/>
      <c r="H24" s="19"/>
      <c r="I24" s="38" t="str">
        <f>IF(F24="","- kitölteni a tudományos teljesítményért járó pontszámot ! (0 / 50-74 pont )"," ")</f>
        <v>- kitölteni a tudományos teljesítményért járó pontszámot ! (0 / 50-74 pont )</v>
      </c>
      <c r="J24" s="11"/>
    </row>
    <row r="25" spans="1:10" ht="39" customHeight="1" thickBot="1" x14ac:dyDescent="0.3">
      <c r="A25" s="19"/>
      <c r="B25" s="89" t="s">
        <v>52</v>
      </c>
      <c r="C25" s="90"/>
      <c r="D25" s="91" t="s">
        <v>14</v>
      </c>
      <c r="E25" s="92"/>
      <c r="F25" s="48"/>
      <c r="G25" s="19"/>
      <c r="H25" s="19"/>
      <c r="I25" s="38" t="str">
        <f>IF(F25="","- kitölteni a tudományos teljesítményért járó pontszámot ! (0 / 25-49 pont )"," ")</f>
        <v>- kitölteni a tudományos teljesítményért járó pontszámot ! (0 / 25-49 pont )</v>
      </c>
      <c r="J25" s="11"/>
    </row>
    <row r="26" spans="1:10" ht="23.25" customHeight="1" thickBot="1" x14ac:dyDescent="0.3">
      <c r="A26" s="19"/>
      <c r="B26" s="80" t="s">
        <v>15</v>
      </c>
      <c r="C26" s="81"/>
      <c r="D26" s="78">
        <v>100</v>
      </c>
      <c r="E26" s="79"/>
      <c r="F26" s="68">
        <f>MAX(F22:F25)</f>
        <v>0</v>
      </c>
      <c r="G26" s="17"/>
      <c r="H26" s="19"/>
      <c r="I26" s="38"/>
      <c r="J26" s="11"/>
    </row>
    <row r="27" spans="1:10" s="52" customFormat="1" ht="6.75" customHeight="1" thickBot="1" x14ac:dyDescent="0.3">
      <c r="A27" s="19"/>
      <c r="B27" s="49"/>
      <c r="C27" s="49"/>
      <c r="D27" s="50"/>
      <c r="E27" s="50"/>
      <c r="F27" s="51"/>
      <c r="G27" s="17"/>
      <c r="H27" s="19"/>
      <c r="I27" s="38"/>
      <c r="J27" s="19"/>
    </row>
    <row r="28" spans="1:10" ht="36" customHeight="1" thickBot="1" x14ac:dyDescent="0.3">
      <c r="A28" s="19"/>
      <c r="B28" s="93" t="s">
        <v>16</v>
      </c>
      <c r="C28" s="94"/>
      <c r="D28" s="78" t="s">
        <v>17</v>
      </c>
      <c r="E28" s="82"/>
      <c r="F28" s="79"/>
      <c r="G28" s="19"/>
      <c r="H28" s="19"/>
      <c r="I28" s="39"/>
      <c r="J28" s="11"/>
    </row>
    <row r="29" spans="1:10" ht="24.75" customHeight="1" x14ac:dyDescent="0.25">
      <c r="A29" s="19"/>
      <c r="B29" s="95" t="s">
        <v>18</v>
      </c>
      <c r="C29" s="96"/>
      <c r="D29" s="97">
        <v>75</v>
      </c>
      <c r="E29" s="98"/>
      <c r="F29" s="47"/>
      <c r="G29" s="19"/>
      <c r="H29" s="19"/>
      <c r="I29" s="39" t="str">
        <f>IF(F29="","- kitölteni a szabadalomért járó pontszámot ! (0 / 75 pont)"," ")</f>
        <v>- kitölteni a szabadalomért járó pontszámot ! (0 / 75 pont)</v>
      </c>
      <c r="J29" s="11"/>
    </row>
    <row r="30" spans="1:10" ht="24.75" customHeight="1" x14ac:dyDescent="0.25">
      <c r="A30" s="19"/>
      <c r="B30" s="89" t="s">
        <v>19</v>
      </c>
      <c r="C30" s="90"/>
      <c r="D30" s="91">
        <v>40</v>
      </c>
      <c r="E30" s="92"/>
      <c r="F30" s="48"/>
      <c r="G30" s="19"/>
      <c r="H30" s="19"/>
      <c r="I30" s="38" t="str">
        <f>IF(F30="","- kitölteni a szabadalomért járó pontszámot ! (0 / 50 pont )"," ")</f>
        <v>- kitölteni a szabadalomért járó pontszámot ! (0 / 50 pont )</v>
      </c>
      <c r="J30" s="11"/>
    </row>
    <row r="31" spans="1:10" ht="24.75" customHeight="1" x14ac:dyDescent="0.25">
      <c r="A31" s="19"/>
      <c r="B31" s="89" t="s">
        <v>20</v>
      </c>
      <c r="C31" s="90"/>
      <c r="D31" s="91">
        <v>50</v>
      </c>
      <c r="E31" s="92"/>
      <c r="F31" s="48"/>
      <c r="G31" s="19"/>
      <c r="H31" s="19"/>
      <c r="I31" s="38" t="str">
        <f>IF(F31="","- kitölteni a mintaoltalomért járó pontszámot ! (0 / 50 pont )"," ")</f>
        <v>- kitölteni a mintaoltalomért járó pontszámot ! (0 / 50 pont )</v>
      </c>
      <c r="J31" s="11"/>
    </row>
    <row r="32" spans="1:10" ht="24.75" customHeight="1" thickBot="1" x14ac:dyDescent="0.3">
      <c r="A32" s="19"/>
      <c r="B32" s="89" t="s">
        <v>21</v>
      </c>
      <c r="C32" s="90"/>
      <c r="D32" s="91">
        <v>25</v>
      </c>
      <c r="E32" s="92"/>
      <c r="F32" s="48"/>
      <c r="G32" s="19"/>
      <c r="H32" s="19"/>
      <c r="I32" s="38" t="str">
        <f>IF(F32="","- kitölteni a mintaoltalomért járó pontszámot ! (0 / 25 pont )"," ")</f>
        <v>- kitölteni a mintaoltalomért járó pontszámot ! (0 / 25 pont )</v>
      </c>
      <c r="J32" s="11"/>
    </row>
    <row r="33" spans="1:10" ht="23.25" customHeight="1" thickBot="1" x14ac:dyDescent="0.3">
      <c r="A33" s="19"/>
      <c r="B33" s="80" t="s">
        <v>22</v>
      </c>
      <c r="C33" s="81"/>
      <c r="D33" s="78">
        <v>125</v>
      </c>
      <c r="E33" s="79"/>
      <c r="F33" s="68">
        <f>MAX(F29:F30)+MAX(F31:F32)</f>
        <v>0</v>
      </c>
      <c r="G33" s="17"/>
      <c r="H33" s="19"/>
      <c r="I33" s="38"/>
      <c r="J33" s="11"/>
    </row>
    <row r="34" spans="1:10" s="52" customFormat="1" ht="6.75" customHeight="1" thickBot="1" x14ac:dyDescent="0.3">
      <c r="A34" s="19"/>
      <c r="B34" s="72"/>
      <c r="C34" s="72"/>
      <c r="D34" s="50"/>
      <c r="E34" s="50"/>
      <c r="F34" s="51"/>
      <c r="G34" s="17"/>
      <c r="H34" s="19"/>
      <c r="I34" s="38"/>
      <c r="J34" s="19"/>
    </row>
    <row r="35" spans="1:10" ht="36" customHeight="1" x14ac:dyDescent="0.25">
      <c r="A35" s="19"/>
      <c r="B35" s="69" t="s">
        <v>23</v>
      </c>
      <c r="C35" s="71"/>
      <c r="D35" s="78" t="s">
        <v>24</v>
      </c>
      <c r="E35" s="82"/>
      <c r="F35" s="53"/>
      <c r="G35" s="19"/>
      <c r="H35" s="19"/>
      <c r="I35" s="39" t="str">
        <f>IF(F34="","- kitölteni a tudományos díjakért, ösztöndíjakért járó pontszámot ! (0 / 1-15 pont )"," ")</f>
        <v>- kitölteni a tudományos díjakért, ösztöndíjakért járó pontszámot ! (0 / 1-15 pont )</v>
      </c>
      <c r="J35" s="11"/>
    </row>
    <row r="36" spans="1:10" s="52" customFormat="1" ht="6.75" customHeight="1" thickBot="1" x14ac:dyDescent="0.3">
      <c r="A36" s="19"/>
      <c r="B36" s="72"/>
      <c r="C36" s="72"/>
      <c r="D36" s="50"/>
      <c r="E36" s="50"/>
      <c r="F36" s="51"/>
      <c r="G36" s="17"/>
      <c r="H36" s="19"/>
      <c r="I36" s="38"/>
      <c r="J36" s="19"/>
    </row>
    <row r="37" spans="1:10" ht="42" customHeight="1" thickBot="1" x14ac:dyDescent="0.3">
      <c r="A37" s="19"/>
      <c r="B37" s="76" t="s">
        <v>57</v>
      </c>
      <c r="C37" s="77"/>
      <c r="D37" s="78">
        <v>10</v>
      </c>
      <c r="E37" s="79"/>
      <c r="F37" s="53"/>
      <c r="G37" s="19"/>
      <c r="H37" s="19"/>
      <c r="I37" s="39" t="str">
        <f>IF(F35="","- kitölteni a tudományos tevékenységért járó pontszámot ! (0 / 10 pont )"," ")</f>
        <v>- kitölteni a tudományos tevékenységért járó pontszámot ! (0 / 10 pont )</v>
      </c>
      <c r="J37" s="11"/>
    </row>
    <row r="38" spans="1:10" s="52" customFormat="1" ht="6.75" customHeight="1" thickBot="1" x14ac:dyDescent="0.3">
      <c r="A38" s="19"/>
      <c r="B38" s="73"/>
      <c r="C38" s="73"/>
      <c r="D38" s="74"/>
      <c r="E38" s="74"/>
      <c r="F38" s="51"/>
      <c r="G38" s="17"/>
      <c r="H38" s="19"/>
      <c r="I38" s="38"/>
      <c r="J38" s="19"/>
    </row>
    <row r="39" spans="1:10" ht="51" customHeight="1" x14ac:dyDescent="0.25">
      <c r="A39" s="19"/>
      <c r="B39" s="76" t="s">
        <v>58</v>
      </c>
      <c r="C39" s="77"/>
      <c r="D39" s="78">
        <v>5</v>
      </c>
      <c r="E39" s="79"/>
      <c r="F39" s="53"/>
      <c r="G39" s="19"/>
      <c r="H39" s="19"/>
      <c r="I39" s="38" t="str">
        <f>IF(F37="","- kitölteni a tudományos tevékenységért járó pontszámot ! (0 / 5 pont )"," ")</f>
        <v>- kitölteni a tudományos tevékenységért járó pontszámot ! (0 / 5 pont )</v>
      </c>
      <c r="J39" s="11"/>
    </row>
    <row r="40" spans="1:10" s="52" customFormat="1" ht="6.75" customHeight="1" thickBot="1" x14ac:dyDescent="0.3">
      <c r="A40" s="19"/>
      <c r="B40" s="73"/>
      <c r="C40" s="73"/>
      <c r="D40" s="74"/>
      <c r="E40" s="74"/>
      <c r="F40" s="51"/>
      <c r="G40" s="17"/>
      <c r="H40" s="19"/>
      <c r="I40" s="38"/>
      <c r="J40" s="19"/>
    </row>
    <row r="41" spans="1:10" ht="36" customHeight="1" thickBot="1" x14ac:dyDescent="0.3">
      <c r="A41" s="19"/>
      <c r="B41" s="80" t="s">
        <v>25</v>
      </c>
      <c r="C41" s="81"/>
      <c r="D41" s="78" t="s">
        <v>26</v>
      </c>
      <c r="E41" s="82"/>
      <c r="F41" s="53"/>
      <c r="G41" s="19"/>
      <c r="H41" s="19"/>
      <c r="J41" s="11"/>
    </row>
    <row r="42" spans="1:10" ht="21.75" customHeight="1" x14ac:dyDescent="0.25">
      <c r="A42" s="19"/>
      <c r="B42" s="27"/>
      <c r="C42" s="27"/>
      <c r="D42" s="27"/>
      <c r="E42" s="11"/>
      <c r="F42" s="11"/>
      <c r="G42" s="12"/>
      <c r="H42" s="19"/>
      <c r="I42" s="19"/>
      <c r="J42" s="11"/>
    </row>
    <row r="43" spans="1:10" ht="21.75" customHeight="1" x14ac:dyDescent="0.25">
      <c r="A43" s="19"/>
      <c r="B43" s="27" t="s">
        <v>31</v>
      </c>
      <c r="C43" s="27"/>
      <c r="D43" s="27"/>
      <c r="E43" s="11"/>
      <c r="F43" s="11"/>
      <c r="G43" s="12"/>
      <c r="H43" s="19"/>
      <c r="I43" s="19"/>
      <c r="J43" s="11"/>
    </row>
    <row r="44" spans="1:10" ht="19.5" customHeight="1" x14ac:dyDescent="0.25">
      <c r="A44" s="19"/>
      <c r="B44" s="151" t="s">
        <v>59</v>
      </c>
      <c r="C44" s="152"/>
      <c r="D44" s="152"/>
      <c r="E44" s="152"/>
      <c r="F44" s="152"/>
      <c r="G44" s="152"/>
      <c r="H44" s="19"/>
      <c r="I44" s="19"/>
      <c r="J44" s="11"/>
    </row>
    <row r="45" spans="1:10" ht="60.75" customHeight="1" x14ac:dyDescent="0.25">
      <c r="A45" s="19"/>
      <c r="B45" s="151" t="s">
        <v>60</v>
      </c>
      <c r="C45" s="152"/>
      <c r="D45" s="152"/>
      <c r="E45" s="152"/>
      <c r="F45" s="152"/>
      <c r="G45" s="152"/>
      <c r="H45" s="19"/>
      <c r="I45" s="19"/>
      <c r="J45" s="11"/>
    </row>
    <row r="46" spans="1:10" ht="20.25" customHeight="1" x14ac:dyDescent="0.25">
      <c r="A46" s="19"/>
      <c r="B46" s="151"/>
      <c r="C46" s="152"/>
      <c r="D46" s="152"/>
      <c r="E46" s="152"/>
      <c r="F46" s="152"/>
      <c r="G46" s="152"/>
      <c r="H46" s="19"/>
      <c r="I46" s="19"/>
      <c r="J46" s="11"/>
    </row>
    <row r="47" spans="1:10" ht="43.5" customHeight="1" thickBot="1" x14ac:dyDescent="0.3">
      <c r="A47" s="19"/>
      <c r="B47" s="148" t="str">
        <f>CONCATENATE(C4," / ",C6)</f>
        <v xml:space="preserve"> / </v>
      </c>
      <c r="C47" s="149"/>
      <c r="D47" s="149"/>
      <c r="E47" s="149"/>
      <c r="F47" s="150"/>
      <c r="G47" s="19"/>
      <c r="H47" s="19"/>
      <c r="I47" s="19"/>
      <c r="J47" s="11"/>
    </row>
    <row r="48" spans="1:10" ht="15.75" customHeight="1" thickBot="1" x14ac:dyDescent="0.3">
      <c r="A48" s="19"/>
      <c r="B48" s="93" t="s">
        <v>27</v>
      </c>
      <c r="C48" s="126"/>
      <c r="D48" s="119" t="s">
        <v>28</v>
      </c>
      <c r="E48" s="120"/>
      <c r="F48" s="121"/>
      <c r="G48" s="19"/>
      <c r="H48" s="19"/>
      <c r="I48" s="112" t="str">
        <f>IF(F48="","- megadni a kutatási terv pontszámát !"," ")</f>
        <v>- megadni a kutatási terv pontszámát !</v>
      </c>
      <c r="J48" s="11"/>
    </row>
    <row r="49" spans="1:10" ht="81.75" customHeight="1" x14ac:dyDescent="0.25">
      <c r="A49" s="19"/>
      <c r="B49" s="108" t="s">
        <v>54</v>
      </c>
      <c r="C49" s="109"/>
      <c r="D49" s="115">
        <v>40</v>
      </c>
      <c r="E49" s="116"/>
      <c r="F49" s="122"/>
      <c r="G49" s="19"/>
      <c r="H49" s="19"/>
      <c r="I49" s="112"/>
      <c r="J49" s="11"/>
    </row>
    <row r="50" spans="1:10" ht="6" customHeight="1" thickBot="1" x14ac:dyDescent="0.3">
      <c r="A50" s="19"/>
      <c r="B50" s="110"/>
      <c r="C50" s="111"/>
      <c r="D50" s="117"/>
      <c r="E50" s="118"/>
      <c r="F50" s="123"/>
      <c r="G50" s="19"/>
      <c r="H50" s="19"/>
      <c r="I50" s="112"/>
      <c r="J50" s="11"/>
    </row>
    <row r="51" spans="1:10" s="59" customFormat="1" ht="15.75" thickBot="1" x14ac:dyDescent="0.3">
      <c r="A51" s="56"/>
      <c r="B51" s="60"/>
      <c r="C51" s="60"/>
      <c r="D51" s="61"/>
      <c r="E51" s="61"/>
      <c r="F51" s="62"/>
      <c r="G51" s="56"/>
      <c r="H51" s="56"/>
      <c r="I51" s="57"/>
      <c r="J51" s="58"/>
    </row>
    <row r="52" spans="1:10" ht="31.5" customHeight="1" thickBot="1" x14ac:dyDescent="0.3">
      <c r="A52" s="19"/>
      <c r="B52" s="113" t="s">
        <v>29</v>
      </c>
      <c r="C52" s="114"/>
      <c r="D52" s="130" t="s">
        <v>30</v>
      </c>
      <c r="E52" s="130"/>
      <c r="F52" s="55">
        <f>F26+F33+F35+F37+F39+F41+F49</f>
        <v>0</v>
      </c>
      <c r="G52" s="19"/>
      <c r="H52" s="19"/>
      <c r="I52" s="19"/>
      <c r="J52" s="11"/>
    </row>
    <row r="53" spans="1:10" ht="21.75" customHeight="1" x14ac:dyDescent="0.25">
      <c r="A53" s="19"/>
      <c r="B53" s="27"/>
      <c r="C53" s="27"/>
      <c r="D53" s="27"/>
      <c r="E53" s="11"/>
      <c r="F53" s="11"/>
      <c r="G53" s="12"/>
      <c r="H53" s="19"/>
      <c r="I53" s="19"/>
      <c r="J53" s="11"/>
    </row>
    <row r="54" spans="1:10" x14ac:dyDescent="0.25">
      <c r="A54" s="29"/>
      <c r="B54" s="63"/>
      <c r="C54" s="63"/>
      <c r="D54" s="63"/>
      <c r="E54" s="64"/>
      <c r="F54" s="64"/>
      <c r="G54" s="16"/>
      <c r="H54" s="19"/>
      <c r="I54" s="19"/>
      <c r="J54" s="11"/>
    </row>
    <row r="55" spans="1:10" ht="41.25" x14ac:dyDescent="0.25">
      <c r="A55" s="29"/>
      <c r="B55" s="75" t="s">
        <v>32</v>
      </c>
      <c r="C55" s="142"/>
      <c r="D55" s="143"/>
      <c r="E55" s="143"/>
      <c r="F55" s="144"/>
      <c r="G55" s="30"/>
      <c r="H55" s="19"/>
      <c r="I55" s="40" t="str">
        <f>IF(C55="","- Kérem válasszon a legördíthető listából!",)</f>
        <v>- Kérem válasszon a legördíthető listából!</v>
      </c>
      <c r="J55" s="11"/>
    </row>
    <row r="56" spans="1:10" ht="3.75" customHeight="1" x14ac:dyDescent="0.25">
      <c r="A56" s="29"/>
      <c r="B56" s="65"/>
      <c r="C56" s="65"/>
      <c r="D56" s="65"/>
      <c r="E56" s="11"/>
      <c r="F56" s="11"/>
      <c r="G56" s="16"/>
      <c r="H56" s="19"/>
      <c r="I56" s="19"/>
      <c r="J56" s="11"/>
    </row>
    <row r="57" spans="1:10" ht="42.75" x14ac:dyDescent="0.25">
      <c r="A57" s="29"/>
      <c r="B57" s="75" t="s">
        <v>34</v>
      </c>
      <c r="C57" s="145"/>
      <c r="D57" s="146"/>
      <c r="E57" s="146"/>
      <c r="F57" s="147"/>
      <c r="G57" s="30"/>
      <c r="H57" s="19"/>
      <c r="I57" s="66" t="s">
        <v>35</v>
      </c>
      <c r="J57" s="11"/>
    </row>
    <row r="58" spans="1:10" ht="51" customHeight="1" x14ac:dyDescent="0.25">
      <c r="A58" s="29"/>
      <c r="B58" s="139" t="s">
        <v>36</v>
      </c>
      <c r="C58" s="140"/>
      <c r="D58" s="140"/>
      <c r="E58" s="140"/>
      <c r="F58" s="141"/>
      <c r="G58" s="30"/>
      <c r="H58" s="19"/>
      <c r="I58" s="19"/>
      <c r="J58" s="11"/>
    </row>
    <row r="59" spans="1:10" ht="213.75" customHeight="1" x14ac:dyDescent="0.25">
      <c r="A59" s="25"/>
      <c r="B59" s="138"/>
      <c r="C59" s="138"/>
      <c r="D59" s="138"/>
      <c r="E59" s="138"/>
      <c r="F59" s="138"/>
      <c r="G59" s="25"/>
      <c r="H59" s="19"/>
      <c r="I59" s="40" t="str">
        <f>IF(B59="","- kitölteni a szöveges indoklás mezőt (B59-es cella)!"," ")</f>
        <v>- kitölteni a szöveges indoklás mezőt (B59-es cella)!</v>
      </c>
      <c r="J59" s="11"/>
    </row>
    <row r="60" spans="1:10" ht="213.75" customHeight="1" x14ac:dyDescent="0.25">
      <c r="A60" s="19"/>
      <c r="B60" s="138"/>
      <c r="C60" s="138"/>
      <c r="D60" s="138"/>
      <c r="E60" s="138"/>
      <c r="F60" s="138"/>
      <c r="G60" s="19"/>
      <c r="H60" s="19"/>
      <c r="I60" s="19"/>
      <c r="J60" s="11"/>
    </row>
    <row r="61" spans="1:10" x14ac:dyDescent="0.25">
      <c r="A61" s="31"/>
      <c r="B61" s="32"/>
      <c r="C61" s="32"/>
      <c r="D61" s="32"/>
      <c r="E61" s="26"/>
      <c r="F61" s="26"/>
      <c r="G61" s="33"/>
      <c r="H61" s="19"/>
      <c r="I61" s="19"/>
      <c r="J61" s="11"/>
    </row>
    <row r="62" spans="1:10" x14ac:dyDescent="0.25">
      <c r="A62" s="10"/>
      <c r="B62" s="135" t="s">
        <v>37</v>
      </c>
      <c r="C62" s="136"/>
      <c r="D62" s="136"/>
      <c r="E62" s="136"/>
      <c r="F62" s="137"/>
      <c r="G62" s="12"/>
      <c r="H62" s="19"/>
      <c r="I62" s="19"/>
      <c r="J62" s="11"/>
    </row>
    <row r="63" spans="1:10" x14ac:dyDescent="0.25">
      <c r="A63" s="10"/>
      <c r="B63" s="34"/>
      <c r="C63" s="34"/>
      <c r="D63" s="34"/>
      <c r="E63" s="11"/>
      <c r="F63" s="11"/>
      <c r="G63" s="12"/>
      <c r="H63" s="19"/>
      <c r="I63" s="19"/>
      <c r="J63" s="11"/>
    </row>
    <row r="64" spans="1:10" ht="61.5" customHeight="1" x14ac:dyDescent="0.25">
      <c r="A64" s="10"/>
      <c r="B64" s="127" t="s">
        <v>38</v>
      </c>
      <c r="C64" s="128"/>
      <c r="D64" s="128"/>
      <c r="E64" s="128"/>
      <c r="F64" s="129"/>
      <c r="G64" s="12"/>
      <c r="H64" s="19"/>
      <c r="I64" s="19"/>
      <c r="J64" s="11"/>
    </row>
    <row r="65" spans="1:10" x14ac:dyDescent="0.25">
      <c r="A65" s="10"/>
      <c r="B65" s="28"/>
      <c r="C65" s="28"/>
      <c r="D65" s="28"/>
      <c r="E65" s="11"/>
      <c r="F65" s="11"/>
      <c r="G65" s="12"/>
      <c r="H65" s="19"/>
      <c r="I65" s="19"/>
      <c r="J65" s="11"/>
    </row>
    <row r="66" spans="1:10" x14ac:dyDescent="0.25">
      <c r="A66" s="10"/>
      <c r="B66" s="28"/>
      <c r="C66" s="28"/>
      <c r="D66" s="28"/>
      <c r="E66" s="11"/>
      <c r="F66" s="11"/>
      <c r="G66" s="12"/>
      <c r="H66" s="19"/>
      <c r="I66" s="19"/>
      <c r="J66" s="11"/>
    </row>
    <row r="67" spans="1:10" x14ac:dyDescent="0.25">
      <c r="A67" s="10"/>
      <c r="B67" s="67" t="s">
        <v>53</v>
      </c>
      <c r="C67" s="28"/>
      <c r="D67" s="28"/>
      <c r="E67" s="11"/>
      <c r="F67" s="11"/>
      <c r="G67" s="12"/>
      <c r="H67" s="19"/>
      <c r="I67" s="39" t="str">
        <f>IF(B67="Kelt:  ……………………………","- kitölteni a keltezés mezőt (B89 cella)!"," ")</f>
        <v xml:space="preserve"> </v>
      </c>
      <c r="J67" s="11"/>
    </row>
    <row r="68" spans="1:10" x14ac:dyDescent="0.25">
      <c r="A68" s="10"/>
      <c r="B68" s="28"/>
      <c r="C68" s="28"/>
      <c r="D68" s="28"/>
      <c r="E68" s="11"/>
      <c r="F68" s="11"/>
      <c r="G68" s="12"/>
      <c r="H68" s="19"/>
      <c r="I68" s="19"/>
      <c r="J68" s="11"/>
    </row>
    <row r="69" spans="1:10" x14ac:dyDescent="0.25">
      <c r="A69" s="10"/>
      <c r="B69" s="28" t="s">
        <v>39</v>
      </c>
      <c r="C69" s="28"/>
      <c r="D69" s="28"/>
      <c r="E69" s="11"/>
      <c r="F69" s="11"/>
      <c r="G69" s="12"/>
      <c r="H69" s="19"/>
      <c r="I69" s="19"/>
      <c r="J69" s="11"/>
    </row>
    <row r="70" spans="1:10" x14ac:dyDescent="0.25">
      <c r="A70" s="10"/>
      <c r="B70" s="35"/>
      <c r="C70" s="35"/>
      <c r="D70" s="44"/>
      <c r="E70" s="133" t="s">
        <v>40</v>
      </c>
      <c r="F70" s="134"/>
      <c r="G70" s="12"/>
      <c r="H70" s="19"/>
      <c r="I70" s="19"/>
      <c r="J70" s="11"/>
    </row>
    <row r="71" spans="1:10" x14ac:dyDescent="0.25">
      <c r="A71" s="15"/>
      <c r="B71" s="36"/>
      <c r="C71" s="36"/>
      <c r="D71" s="45"/>
      <c r="E71" s="131"/>
      <c r="F71" s="132"/>
      <c r="G71" s="16"/>
      <c r="H71" s="19"/>
      <c r="I71" s="39" t="str">
        <f>IF(E71="","- kitölteni a név mezőt (E71-es cella)!"," ")</f>
        <v>- kitölteni a név mezőt (E71-es cella)!</v>
      </c>
      <c r="J71" s="11"/>
    </row>
    <row r="72" spans="1:10" x14ac:dyDescent="0.25">
      <c r="A72" s="15"/>
      <c r="B72" s="36"/>
      <c r="C72" s="36"/>
      <c r="D72" s="45"/>
      <c r="E72" s="124" t="s">
        <v>41</v>
      </c>
      <c r="F72" s="125"/>
      <c r="G72" s="16"/>
      <c r="H72" s="20"/>
      <c r="I72" s="20"/>
      <c r="J72" s="11"/>
    </row>
  </sheetData>
  <sheetProtection algorithmName="SHA-512" hashValue="ylu53h74Y5IPhYOyrMTAaUFBw3WEhi1Wylk305DUvP5XOc07p2Wgq++GvEcNQcf5PnScp0y2FeY8w3mfGzj1Bg==" saltValue="FYu6KaZFGBGMENK/jt427Q==" spinCount="100000" sheet="1" selectLockedCells="1"/>
  <mergeCells count="65">
    <mergeCell ref="B44:G44"/>
    <mergeCell ref="B45:G45"/>
    <mergeCell ref="B46:G46"/>
    <mergeCell ref="D20:E20"/>
    <mergeCell ref="F19:F20"/>
    <mergeCell ref="B33:C33"/>
    <mergeCell ref="D33:E33"/>
    <mergeCell ref="B37:C37"/>
    <mergeCell ref="D37:E37"/>
    <mergeCell ref="D28:F28"/>
    <mergeCell ref="B29:C29"/>
    <mergeCell ref="D29:E29"/>
    <mergeCell ref="B30:C30"/>
    <mergeCell ref="B28:C28"/>
    <mergeCell ref="D30:E30"/>
    <mergeCell ref="B31:C31"/>
    <mergeCell ref="D31:E31"/>
    <mergeCell ref="B32:C32"/>
    <mergeCell ref="D32:E32"/>
    <mergeCell ref="E72:F72"/>
    <mergeCell ref="B48:C48"/>
    <mergeCell ref="B64:F64"/>
    <mergeCell ref="D52:E52"/>
    <mergeCell ref="E71:F71"/>
    <mergeCell ref="E70:F70"/>
    <mergeCell ref="B62:F62"/>
    <mergeCell ref="B60:F60"/>
    <mergeCell ref="B59:F59"/>
    <mergeCell ref="B58:F58"/>
    <mergeCell ref="C55:F55"/>
    <mergeCell ref="C57:F57"/>
    <mergeCell ref="B47:F47"/>
    <mergeCell ref="B49:C50"/>
    <mergeCell ref="I48:I50"/>
    <mergeCell ref="B52:C52"/>
    <mergeCell ref="D49:E50"/>
    <mergeCell ref="D48:F48"/>
    <mergeCell ref="F49:F50"/>
    <mergeCell ref="A1:G2"/>
    <mergeCell ref="I1:I2"/>
    <mergeCell ref="B12:F12"/>
    <mergeCell ref="C4:F4"/>
    <mergeCell ref="C6:F6"/>
    <mergeCell ref="C8:F8"/>
    <mergeCell ref="B14:F14"/>
    <mergeCell ref="B26:C26"/>
    <mergeCell ref="D26:E26"/>
    <mergeCell ref="B19:C20"/>
    <mergeCell ref="B24:C24"/>
    <mergeCell ref="B25:C25"/>
    <mergeCell ref="D24:E24"/>
    <mergeCell ref="D25:E25"/>
    <mergeCell ref="B21:C21"/>
    <mergeCell ref="D21:F21"/>
    <mergeCell ref="B22:C22"/>
    <mergeCell ref="B23:C23"/>
    <mergeCell ref="D22:E22"/>
    <mergeCell ref="D23:E23"/>
    <mergeCell ref="C17:F17"/>
    <mergeCell ref="D19:E19"/>
    <mergeCell ref="B39:C39"/>
    <mergeCell ref="D39:E39"/>
    <mergeCell ref="B41:C41"/>
    <mergeCell ref="D41:E41"/>
    <mergeCell ref="D35:E3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fitToHeight="9" orientation="portrait" r:id="rId1"/>
  <rowBreaks count="1" manualBreakCount="1">
    <brk id="45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7E4141C9-3292-48D3-BE01-7555AAACB18C}">
          <x14:formula1>
            <xm:f>'M:\_Pályázatok\ÚNKP\ÚNKP_2020_2021\Erikának\bírálati lapok\[ALAPKÉPZÉS_I leendő felsőbb évesek ___bírálati lap.xlsx].'!#REF!</xm:f>
          </x14:formula1>
          <xm:sqref>C56</xm:sqref>
        </x14:dataValidation>
        <x14:dataValidation type="list" allowBlank="1" showInputMessage="1" showErrorMessage="1" xr:uid="{715C63D4-74EE-46BC-8B01-2678E8DC30FB}">
          <x14:formula1>
            <xm:f>'.'!$A$1:$A$2</xm:f>
          </x14:formula1>
          <xm:sqref>C55:F55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280D-555D-4972-9D1C-789084123D2A}">
  <dimension ref="A1:A2"/>
  <sheetViews>
    <sheetView workbookViewId="0">
      <selection activeCell="F12" sqref="F12"/>
    </sheetView>
  </sheetViews>
  <sheetFormatPr defaultRowHeight="15" x14ac:dyDescent="0.25"/>
  <sheetData>
    <row r="1" spans="1:1" ht="120" x14ac:dyDescent="0.25">
      <c r="A1" s="2" t="s">
        <v>33</v>
      </c>
    </row>
    <row r="2" spans="1:1" ht="135" x14ac:dyDescent="0.25">
      <c r="A2" s="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5" sqref="C5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43</v>
      </c>
      <c r="C1" s="4" t="s">
        <v>44</v>
      </c>
    </row>
    <row r="2" spans="1:3" x14ac:dyDescent="0.25">
      <c r="A2" s="2" t="s">
        <v>45</v>
      </c>
      <c r="C2" s="4" t="s">
        <v>46</v>
      </c>
    </row>
    <row r="3" spans="1:3" x14ac:dyDescent="0.25">
      <c r="C3" s="4" t="s">
        <v>47</v>
      </c>
    </row>
    <row r="4" spans="1:3" x14ac:dyDescent="0.25">
      <c r="C4" s="4" t="s">
        <v>48</v>
      </c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cp:lastPrinted>2021-03-23T12:01:34Z</cp:lastPrinted>
  <dcterms:created xsi:type="dcterms:W3CDTF">2018-08-24T06:38:57Z</dcterms:created>
  <dcterms:modified xsi:type="dcterms:W3CDTF">2023-06-05T12:57:22Z</dcterms:modified>
  <cp:category/>
  <cp:contentStatus/>
</cp:coreProperties>
</file>