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Z:\_Pályázatok\ÚNKP\ÚNKP 2023_24\2_Bírálat\2022_23\"/>
    </mc:Choice>
  </mc:AlternateContent>
  <xr:revisionPtr revIDLastSave="0" documentId="13_ncr:1_{C035DBAD-4F74-49BA-AE7C-62AACD9CCB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Munka1!$B$63</definedName>
    <definedName name="_xlnm.Print_Area" localSheetId="0">Munka1!$A$3:$F$69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27" i="1"/>
  <c r="I22" i="1" l="1"/>
  <c r="I23" i="1"/>
  <c r="I24" i="1"/>
  <c r="I25" i="1"/>
  <c r="I26" i="1"/>
  <c r="I51" i="1" l="1"/>
  <c r="B48" i="1" l="1"/>
  <c r="F42" i="1" l="1"/>
  <c r="C17" i="1" s="1"/>
  <c r="I33" i="1" l="1"/>
  <c r="I32" i="1"/>
  <c r="I31" i="1"/>
  <c r="I30" i="1"/>
  <c r="I68" i="1" l="1"/>
  <c r="I63" i="1"/>
  <c r="I55" i="1"/>
  <c r="I38" i="1" l="1"/>
  <c r="I8" i="1"/>
  <c r="I6" i="1"/>
  <c r="I4" i="1"/>
</calcChain>
</file>

<file path=xl/sharedStrings.xml><?xml version="1.0" encoding="utf-8"?>
<sst xmlns="http://schemas.openxmlformats.org/spreadsheetml/2006/main" count="55" uniqueCount="55">
  <si>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</si>
  <si>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</si>
  <si>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</si>
  <si>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</si>
  <si>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</si>
  <si>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</si>
  <si>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</si>
  <si>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</si>
  <si>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</si>
  <si>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</si>
  <si>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 TUDOMÁNYOS TELJESÍTMÉNY</t>
  </si>
  <si>
    <t>Legfeljebb 175 pont</t>
  </si>
  <si>
    <t>A Pályázó eredményesen teljesítette a műhelyvitát/amennyiben a doktori iskolában nem feltétele a disszertáció benyújtásának a műhelyvita, úgy a doktori iskola vezetőjének nyilatkozatát arról, hogy a doktori értékezés védésre való benyújtásra alkalmas.</t>
  </si>
  <si>
    <t>A Pályázó tudományos/művészeti teljesítménye a doktori fokozatszerzéshez a doktori iskola által elvárt szakmai/művészeti teljesítmény legalább 100%-a.</t>
  </si>
  <si>
    <t>A Pályázó tudományos teljesítménye a doktori fokozatszerzéshez szükséges tudományos teljesítmény 75-99%-a.</t>
  </si>
  <si>
    <t>50-74</t>
  </si>
  <si>
    <t>A Pályázó tudományos teljesítménye a doktori fokozatszerzéshez szükséges tudományos teljesítmény 50-74%-a.</t>
  </si>
  <si>
    <t>25-49</t>
  </si>
  <si>
    <t>A Pályázó tudományos teljesítménye a doktori fokozatszerzéshez szükséges tudományos teljesítmény 25-49%-a.</t>
  </si>
  <si>
    <t>10-24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</si>
  <si>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</si>
  <si>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</si>
  <si>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</si>
  <si>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</si>
  <si>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</si>
  <si>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</si>
  <si>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</si>
  <si>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Megadott szabadalom/mintaoltalom ÖSSZESEN</t>
  </si>
  <si>
    <t>3. Egyéb szakmai tevékenység (pl. részvétel tudományos közéletben, szerkesztői, szakértői-bírálói tevékenység, tudományos ismeretterjesztő tevékenység, stb.)</t>
  </si>
  <si>
    <t>legfeljebb 10</t>
  </si>
  <si>
    <t>4.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</si>
  <si>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</si>
  <si>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</t>
  </si>
  <si>
    <t>Összesen</t>
  </si>
  <si>
    <t>legfeljebb 350 pont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</si>
  <si>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</si>
  <si>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</si>
  <si>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</si>
  <si>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</si>
  <si>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</si>
  <si>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</si>
  <si>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</si>
  <si>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</si>
  <si>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</si>
  <si>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</si>
  <si>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a pály. kiírás minden kötelező vállalását megjelenítette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</si>
  <si>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</si>
  <si>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</si>
  <si>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</si>
  <si>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</si>
  <si>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</si>
  <si>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</si>
  <si>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</si>
  <si>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t>ÚNKP-23-4-I.</t>
  </si>
  <si>
    <r>
      <t>ÚNKP “Tudománnyal fel!” Felsőoktatási Doktorvárományosi és Posztdoktori Kutatói Ösztöndíjhoz</t>
    </r>
    <r>
      <rPr>
        <sz val="12"/>
        <color theme="1"/>
        <rFont val="Times New Roman"/>
        <family val="1"/>
        <charset val="238"/>
      </rPr>
      <t xml:space="preserve"> (2023/2024)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I. típusú -  doktorvárományos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</si>
</sst>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9" fillId="0" borderId="10" xfId="0" applyFont="1" applyBorder="1" applyAlignment="1">
      <alignment vertical="center"/>
    </xf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4" fontId="8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16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justify" vertical="center"/>
    </xf>
    <xf numFmtId="0" fontId="16" fillId="0" borderId="13" xfId="0" applyFont="1" applyBorder="1" applyAlignment="1" applyProtection="1">
      <alignment horizontal="justify" vertical="center"/>
    </xf>
    <xf numFmtId="0" fontId="4" fillId="0" borderId="13" xfId="0" applyFont="1" applyBorder="1" applyProtection="1"/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15" fillId="0" borderId="14" xfId="0" applyNumberFormat="1" applyFont="1" applyBorder="1" applyAlignment="1">
      <alignment horizontal="left"/>
    </xf>
    <xf numFmtId="4" fontId="15" fillId="0" borderId="19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_P&#225;ly&#225;zatok\&#218;NKP\&#218;NKP_2020_2021\1_P&#193;LY&#193;ZTAT&#193;S_B&#205;R&#193;LAT_T&#225;mogat&#243;i%20D&#246;nt&#233;si%20javaslat\B&#237;r&#225;lati%20dokument&#225;ci&#243;k\b&#237;r&#225;lati%20lapok\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showWhiteSpace="0" view="pageBreakPreview" zoomScale="96" zoomScaleNormal="96" zoomScaleSheetLayoutView="96" workbookViewId="0">
      <selection activeCell="D38" sqref="D38:F38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7.5703125" style="1" customWidth="1"/>
    <col min="10" max="10" width="35.42578125" style="1" customWidth="1"/>
    <col min="11" max="16384" width="9.140625" style="1"/>
  </cols>
  <sheetData>
    <row r="1" spans="1:10" x14ac:dyDescent="0.25">
      <c r="A1" s="148"/>
      <c r="B1" s="148"/>
      <c r="C1" s="148"/>
      <c r="D1" s="148"/>
      <c r="E1" s="148"/>
      <c r="F1" s="148"/>
      <c r="G1" s="148"/>
      <c r="H1" s="19"/>
      <c r="I1" s="137" t="s">
        <v>0</v>
      </c>
      <c r="J1" s="11"/>
    </row>
    <row r="2" spans="1:10" x14ac:dyDescent="0.25">
      <c r="A2" s="148"/>
      <c r="B2" s="148"/>
      <c r="C2" s="148"/>
      <c r="D2" s="148"/>
      <c r="E2" s="148"/>
      <c r="F2" s="148"/>
      <c r="G2" s="148"/>
      <c r="H2" s="25"/>
      <c r="I2" s="138"/>
      <c r="J2" s="11"/>
    </row>
    <row r="3" spans="1:10" x14ac:dyDescent="0.25">
      <c r="A3" s="43"/>
      <c r="B3" s="44"/>
      <c r="C3" s="38"/>
      <c r="D3" s="38"/>
      <c r="E3" s="38"/>
      <c r="F3" s="38"/>
      <c r="G3" s="42"/>
      <c r="H3" s="25"/>
      <c r="I3" s="19"/>
      <c r="J3" s="11"/>
    </row>
    <row r="4" spans="1:10" s="3" customFormat="1" ht="15.75" x14ac:dyDescent="0.25">
      <c r="A4" s="5"/>
      <c r="B4" s="6" t="s">
        <v>1</v>
      </c>
      <c r="C4" s="140"/>
      <c r="D4" s="140"/>
      <c r="E4" s="140"/>
      <c r="F4" s="140"/>
      <c r="G4" s="17"/>
      <c r="H4" s="18"/>
      <c r="I4" s="39" t="str">
        <f>IF(C4="","- kitölteni a  pályázó nevét !"," ")</f>
        <v>- kitölteni a  pályázó nevét !</v>
      </c>
      <c r="J4" s="47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7"/>
    </row>
    <row r="6" spans="1:10" s="3" customFormat="1" ht="22.5" customHeight="1" x14ac:dyDescent="0.25">
      <c r="A6" s="7"/>
      <c r="B6" s="8" t="s">
        <v>2</v>
      </c>
      <c r="C6" s="141"/>
      <c r="D6" s="141"/>
      <c r="E6" s="141"/>
      <c r="F6" s="141"/>
      <c r="G6" s="18"/>
      <c r="H6" s="18"/>
      <c r="I6" s="39" t="str">
        <f>IF(C6="","-  kitölteni a  kutatás címét !"," ")</f>
        <v>-  kitölteni a  kutatás címét !</v>
      </c>
      <c r="J6" s="47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7"/>
    </row>
    <row r="8" spans="1:10" s="3" customFormat="1" ht="48" customHeight="1" x14ac:dyDescent="0.25">
      <c r="A8" s="7"/>
      <c r="B8" s="8" t="s">
        <v>3</v>
      </c>
      <c r="C8" s="142" t="s">
        <v>53</v>
      </c>
      <c r="D8" s="142"/>
      <c r="E8" s="142"/>
      <c r="F8" s="142"/>
      <c r="G8" s="18"/>
      <c r="H8" s="18"/>
      <c r="I8" s="39" t="str">
        <f>IF(C8="","- legördíthető menüből kiválasztani a pályázati kiírás kódszámát !"," ")</f>
        <v xml:space="preserve"> </v>
      </c>
      <c r="J8" s="47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9"/>
      <c r="J9" s="47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9"/>
      <c r="J10" s="47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139" t="s">
        <v>4</v>
      </c>
      <c r="C12" s="139"/>
      <c r="D12" s="139"/>
      <c r="E12" s="139"/>
      <c r="F12" s="139"/>
      <c r="G12" s="19"/>
      <c r="H12" s="19"/>
      <c r="I12" s="19"/>
      <c r="J12" s="11"/>
    </row>
    <row r="13" spans="1:10" ht="10.5" customHeight="1" x14ac:dyDescent="0.25">
      <c r="A13" s="10"/>
      <c r="B13" s="75"/>
      <c r="C13" s="75"/>
      <c r="D13" s="75"/>
      <c r="E13" s="11"/>
      <c r="F13" s="11"/>
      <c r="G13" s="19"/>
      <c r="H13" s="19"/>
      <c r="I13" s="19"/>
      <c r="J13" s="11"/>
    </row>
    <row r="14" spans="1:10" ht="40.5" customHeight="1" x14ac:dyDescent="0.25">
      <c r="A14" s="10"/>
      <c r="B14" s="153" t="s">
        <v>54</v>
      </c>
      <c r="C14" s="139"/>
      <c r="D14" s="139"/>
      <c r="E14" s="139"/>
      <c r="F14" s="139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5" t="s">
        <v>5</v>
      </c>
      <c r="C17" s="143">
        <f>F42</f>
        <v>0</v>
      </c>
      <c r="D17" s="144"/>
      <c r="E17" s="144"/>
      <c r="F17" s="145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146" t="s">
        <v>6</v>
      </c>
      <c r="C19" s="147"/>
      <c r="D19" s="146" t="s">
        <v>7</v>
      </c>
      <c r="E19" s="147"/>
      <c r="F19" s="151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149"/>
      <c r="C20" s="150"/>
      <c r="D20" s="149" t="s">
        <v>9</v>
      </c>
      <c r="E20" s="150"/>
      <c r="F20" s="152"/>
      <c r="G20" s="19"/>
      <c r="H20" s="19"/>
      <c r="I20" s="19"/>
      <c r="J20" s="11"/>
    </row>
    <row r="21" spans="1:10" ht="36" customHeight="1" thickBot="1" x14ac:dyDescent="0.3">
      <c r="A21" s="19"/>
      <c r="B21" s="88" t="s">
        <v>10</v>
      </c>
      <c r="C21" s="89"/>
      <c r="D21" s="79" t="s">
        <v>11</v>
      </c>
      <c r="E21" s="81"/>
      <c r="F21" s="80"/>
      <c r="G21" s="19"/>
      <c r="H21" s="19"/>
      <c r="I21" s="40"/>
      <c r="J21" s="11"/>
    </row>
    <row r="22" spans="1:10" ht="48.75" customHeight="1" x14ac:dyDescent="0.25">
      <c r="A22" s="19"/>
      <c r="B22" s="82" t="s">
        <v>12</v>
      </c>
      <c r="C22" s="83"/>
      <c r="D22" s="84">
        <v>100</v>
      </c>
      <c r="E22" s="85"/>
      <c r="F22" s="48"/>
      <c r="G22" s="19"/>
      <c r="H22" s="19"/>
      <c r="I22" s="68" t="str">
        <f>IF(F22="","- kitölteni a műhelyvitáért járó pontszámot ! (0 / 100 pont)"," ")</f>
        <v>- kitölteni a műhelyvitáért járó pontszámot ! (0 / 100 pont)</v>
      </c>
      <c r="J22" s="11"/>
    </row>
    <row r="23" spans="1:10" ht="36" customHeight="1" x14ac:dyDescent="0.25">
      <c r="A23" s="19"/>
      <c r="B23" s="156" t="s">
        <v>13</v>
      </c>
      <c r="C23" s="157"/>
      <c r="D23" s="158">
        <v>75</v>
      </c>
      <c r="E23" s="159"/>
      <c r="F23" s="71"/>
      <c r="G23" s="19"/>
      <c r="H23" s="19"/>
      <c r="I23" s="68" t="str">
        <f>IF(F23="","- kitölteni a tudományos teljesítményért járó pontszámot ! (0 / 75 pont)"," ")</f>
        <v>- kitölteni a tudományos teljesítményért járó pontszámot ! (0 / 75 pont)</v>
      </c>
      <c r="J23" s="11"/>
    </row>
    <row r="24" spans="1:10" ht="36.75" customHeight="1" x14ac:dyDescent="0.25">
      <c r="A24" s="19"/>
      <c r="B24" s="86" t="s">
        <v>14</v>
      </c>
      <c r="C24" s="87"/>
      <c r="D24" s="90" t="s">
        <v>15</v>
      </c>
      <c r="E24" s="91"/>
      <c r="F24" s="49"/>
      <c r="G24" s="19"/>
      <c r="H24" s="19"/>
      <c r="I24" s="39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40.5" customHeight="1" x14ac:dyDescent="0.25">
      <c r="A25" s="19"/>
      <c r="B25" s="86" t="s">
        <v>16</v>
      </c>
      <c r="C25" s="87"/>
      <c r="D25" s="90" t="s">
        <v>17</v>
      </c>
      <c r="E25" s="91"/>
      <c r="F25" s="49"/>
      <c r="G25" s="19"/>
      <c r="H25" s="19"/>
      <c r="I25" s="39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39" customHeight="1" thickBot="1" x14ac:dyDescent="0.3">
      <c r="A26" s="19"/>
      <c r="B26" s="86" t="s">
        <v>18</v>
      </c>
      <c r="C26" s="87"/>
      <c r="D26" s="154" t="s">
        <v>19</v>
      </c>
      <c r="E26" s="155"/>
      <c r="F26" s="49"/>
      <c r="G26" s="19"/>
      <c r="H26" s="19"/>
      <c r="I26" s="39" t="str">
        <f>IF(F26="","- kitölteni a tudományos teljesítményért járó pontszámot ! (0 / 10-24 pont )"," ")</f>
        <v>- kitölteni a tudományos teljesítményért járó pontszámot ! (0 / 10-24 pont )</v>
      </c>
      <c r="J26" s="11"/>
    </row>
    <row r="27" spans="1:10" ht="23.25" customHeight="1" thickBot="1" x14ac:dyDescent="0.3">
      <c r="A27" s="19"/>
      <c r="B27" s="77" t="s">
        <v>20</v>
      </c>
      <c r="C27" s="78"/>
      <c r="D27" s="79">
        <v>175</v>
      </c>
      <c r="E27" s="80"/>
      <c r="F27" s="70">
        <f>F22+MAX(F23:F26)</f>
        <v>0</v>
      </c>
      <c r="G27" s="17"/>
      <c r="H27" s="19"/>
      <c r="I27" s="39"/>
      <c r="J27" s="11"/>
    </row>
    <row r="28" spans="1:10" s="53" customFormat="1" ht="6.75" customHeight="1" thickBot="1" x14ac:dyDescent="0.3">
      <c r="A28" s="19"/>
      <c r="B28" s="50"/>
      <c r="C28" s="50"/>
      <c r="D28" s="51"/>
      <c r="E28" s="51"/>
      <c r="F28" s="52"/>
      <c r="G28" s="17"/>
      <c r="H28" s="19"/>
      <c r="I28" s="39"/>
      <c r="J28" s="19"/>
    </row>
    <row r="29" spans="1:10" ht="36" customHeight="1" thickBot="1" x14ac:dyDescent="0.3">
      <c r="A29" s="19"/>
      <c r="B29" s="88" t="s">
        <v>21</v>
      </c>
      <c r="C29" s="89"/>
      <c r="D29" s="79" t="s">
        <v>22</v>
      </c>
      <c r="E29" s="81"/>
      <c r="F29" s="80"/>
      <c r="G29" s="19"/>
      <c r="H29" s="19"/>
      <c r="I29" s="40"/>
      <c r="J29" s="11"/>
    </row>
    <row r="30" spans="1:10" ht="24.75" customHeight="1" x14ac:dyDescent="0.25">
      <c r="A30" s="19"/>
      <c r="B30" s="82" t="s">
        <v>23</v>
      </c>
      <c r="C30" s="83"/>
      <c r="D30" s="84">
        <v>75</v>
      </c>
      <c r="E30" s="85"/>
      <c r="F30" s="48"/>
      <c r="G30" s="19"/>
      <c r="H30" s="19"/>
      <c r="I30" s="40" t="str">
        <f>IF(F30="","- kitölteni a szabadalomért járó pontszámot ! (0 / 75 pont)"," ")</f>
        <v>- kitölteni a szabadalomért járó pontszámot ! (0 / 75 pont)</v>
      </c>
      <c r="J30" s="11"/>
    </row>
    <row r="31" spans="1:10" ht="24.75" customHeight="1" x14ac:dyDescent="0.25">
      <c r="A31" s="19"/>
      <c r="B31" s="86" t="s">
        <v>24</v>
      </c>
      <c r="C31" s="87"/>
      <c r="D31" s="90">
        <v>50</v>
      </c>
      <c r="E31" s="91"/>
      <c r="F31" s="49"/>
      <c r="G31" s="19"/>
      <c r="H31" s="19"/>
      <c r="I31" s="39" t="str">
        <f>IF(F31="","- kitölteni a szabadalomért járó pontszámot ! (0 / 50 pont )"," ")</f>
        <v>- kitölteni a szabadalomért járó pontszámot ! (0 / 50 pont )</v>
      </c>
      <c r="J31" s="11"/>
    </row>
    <row r="32" spans="1:10" ht="24.75" customHeight="1" x14ac:dyDescent="0.25">
      <c r="A32" s="19"/>
      <c r="B32" s="86" t="s">
        <v>25</v>
      </c>
      <c r="C32" s="87"/>
      <c r="D32" s="90">
        <v>50</v>
      </c>
      <c r="E32" s="91"/>
      <c r="F32" s="49"/>
      <c r="G32" s="19"/>
      <c r="H32" s="19"/>
      <c r="I32" s="39" t="str">
        <f>IF(F32="","- kitölteni a mintaoltalomért járó pontszámot ! (0 / 50 pont )"," ")</f>
        <v>- kitölteni a mintaoltalomért járó pontszámot ! (0 / 50 pont )</v>
      </c>
      <c r="J32" s="11"/>
    </row>
    <row r="33" spans="1:10" ht="24.75" customHeight="1" thickBot="1" x14ac:dyDescent="0.3">
      <c r="A33" s="19"/>
      <c r="B33" s="86" t="s">
        <v>26</v>
      </c>
      <c r="C33" s="87"/>
      <c r="D33" s="90">
        <v>25</v>
      </c>
      <c r="E33" s="91"/>
      <c r="F33" s="49"/>
      <c r="G33" s="19"/>
      <c r="H33" s="19"/>
      <c r="I33" s="39" t="str">
        <f>IF(F33="","- kitölteni a mintaoltalomért járó pontszámot ! (0 / 25 pont )"," ")</f>
        <v>- kitölteni a mintaoltalomért járó pontszámot ! (0 / 25 pont )</v>
      </c>
      <c r="J33" s="11"/>
    </row>
    <row r="34" spans="1:10" ht="23.25" customHeight="1" thickBot="1" x14ac:dyDescent="0.3">
      <c r="A34" s="19"/>
      <c r="B34" s="77" t="s">
        <v>27</v>
      </c>
      <c r="C34" s="78"/>
      <c r="D34" s="79">
        <v>125</v>
      </c>
      <c r="E34" s="80"/>
      <c r="F34" s="70">
        <f>MAX(F30:F31)+MAX(F32:F33)</f>
        <v>0</v>
      </c>
      <c r="G34" s="17"/>
      <c r="H34" s="19"/>
      <c r="I34" s="39"/>
      <c r="J34" s="11"/>
    </row>
    <row r="35" spans="1:10" s="53" customFormat="1" ht="6.75" customHeight="1" thickBot="1" x14ac:dyDescent="0.3">
      <c r="A35" s="19"/>
      <c r="B35" s="50"/>
      <c r="C35" s="50"/>
      <c r="D35" s="51"/>
      <c r="E35" s="51"/>
      <c r="F35" s="52"/>
      <c r="G35" s="17"/>
      <c r="H35" s="19"/>
      <c r="I35" s="39"/>
      <c r="J35" s="19"/>
    </row>
    <row r="36" spans="1:10" ht="36" customHeight="1" thickBot="1" x14ac:dyDescent="0.3">
      <c r="A36" s="19"/>
      <c r="B36" s="77" t="s">
        <v>28</v>
      </c>
      <c r="C36" s="78"/>
      <c r="D36" s="79" t="s">
        <v>29</v>
      </c>
      <c r="E36" s="81"/>
      <c r="F36" s="54"/>
      <c r="G36" s="19"/>
      <c r="H36" s="19"/>
      <c r="J36" s="11"/>
    </row>
    <row r="37" spans="1:10" ht="6.75" customHeight="1" thickBot="1" x14ac:dyDescent="0.3">
      <c r="A37" s="10"/>
      <c r="B37" s="26"/>
      <c r="C37" s="26"/>
      <c r="D37" s="26"/>
      <c r="E37" s="27"/>
      <c r="F37" s="27"/>
      <c r="G37" s="12"/>
      <c r="H37" s="19"/>
      <c r="I37" s="19"/>
      <c r="J37" s="11"/>
    </row>
    <row r="38" spans="1:10" ht="15.75" customHeight="1" thickBot="1" x14ac:dyDescent="0.3">
      <c r="A38" s="19"/>
      <c r="B38" s="88" t="s">
        <v>30</v>
      </c>
      <c r="C38" s="94"/>
      <c r="D38" s="132" t="s">
        <v>31</v>
      </c>
      <c r="E38" s="133"/>
      <c r="F38" s="134"/>
      <c r="G38" s="19"/>
      <c r="H38" s="19"/>
      <c r="I38" s="125" t="str">
        <f>IF(F38="","- megadni a kutatási terv pontszámát !"," ")</f>
        <v>- megadni a kutatási terv pontszámát !</v>
      </c>
      <c r="J38" s="11"/>
    </row>
    <row r="39" spans="1:10" ht="81.75" customHeight="1" x14ac:dyDescent="0.25">
      <c r="A39" s="19"/>
      <c r="B39" s="121" t="s">
        <v>32</v>
      </c>
      <c r="C39" s="122"/>
      <c r="D39" s="128">
        <v>40</v>
      </c>
      <c r="E39" s="129"/>
      <c r="F39" s="135"/>
      <c r="G39" s="19"/>
      <c r="H39" s="19"/>
      <c r="I39" s="125"/>
      <c r="J39" s="11"/>
    </row>
    <row r="40" spans="1:10" ht="6" customHeight="1" thickBot="1" x14ac:dyDescent="0.3">
      <c r="A40" s="19"/>
      <c r="B40" s="123"/>
      <c r="C40" s="124"/>
      <c r="D40" s="130"/>
      <c r="E40" s="131"/>
      <c r="F40" s="136"/>
      <c r="G40" s="19"/>
      <c r="H40" s="19"/>
      <c r="I40" s="125"/>
      <c r="J40" s="11"/>
    </row>
    <row r="41" spans="1:10" s="61" customFormat="1" ht="15.75" thickBot="1" x14ac:dyDescent="0.3">
      <c r="A41" s="58"/>
      <c r="B41" s="62"/>
      <c r="C41" s="62"/>
      <c r="D41" s="63"/>
      <c r="E41" s="63"/>
      <c r="F41" s="64"/>
      <c r="G41" s="58"/>
      <c r="H41" s="58"/>
      <c r="I41" s="59"/>
      <c r="J41" s="60"/>
    </row>
    <row r="42" spans="1:10" ht="31.5" customHeight="1" thickBot="1" x14ac:dyDescent="0.3">
      <c r="A42" s="19"/>
      <c r="B42" s="126" t="s">
        <v>33</v>
      </c>
      <c r="C42" s="127"/>
      <c r="D42" s="98" t="s">
        <v>34</v>
      </c>
      <c r="E42" s="98"/>
      <c r="F42" s="57">
        <f>F27+F34+F36+F39</f>
        <v>0</v>
      </c>
      <c r="G42" s="19"/>
      <c r="H42" s="19"/>
      <c r="I42" s="19"/>
      <c r="J42" s="11"/>
    </row>
    <row r="43" spans="1:10" ht="21.75" customHeight="1" x14ac:dyDescent="0.25">
      <c r="A43" s="19"/>
      <c r="B43" s="28"/>
      <c r="C43" s="28"/>
      <c r="D43" s="28"/>
      <c r="E43" s="11"/>
      <c r="F43" s="11"/>
      <c r="G43" s="12"/>
      <c r="H43" s="19"/>
      <c r="I43" s="19"/>
      <c r="J43" s="11"/>
    </row>
    <row r="44" spans="1:10" ht="19.5" customHeight="1" x14ac:dyDescent="0.25">
      <c r="A44" s="19"/>
      <c r="B44" s="119"/>
      <c r="C44" s="120"/>
      <c r="D44" s="120"/>
      <c r="E44" s="120"/>
      <c r="F44" s="120"/>
      <c r="G44" s="120"/>
      <c r="H44" s="19"/>
      <c r="I44" s="19"/>
      <c r="J44" s="11"/>
    </row>
    <row r="45" spans="1:10" ht="52.5" customHeight="1" x14ac:dyDescent="0.25">
      <c r="A45" s="19"/>
      <c r="B45" s="119"/>
      <c r="C45" s="120"/>
      <c r="D45" s="120"/>
      <c r="E45" s="120"/>
      <c r="F45" s="120"/>
      <c r="G45" s="120"/>
      <c r="H45" s="19"/>
      <c r="I45" s="19"/>
      <c r="J45" s="11"/>
    </row>
    <row r="46" spans="1:10" x14ac:dyDescent="0.25">
      <c r="A46" s="10"/>
      <c r="B46" s="56"/>
      <c r="C46" s="56"/>
      <c r="D46" s="56"/>
      <c r="E46" s="27"/>
      <c r="F46" s="27"/>
      <c r="G46" s="12"/>
      <c r="H46" s="19"/>
      <c r="I46" s="19"/>
      <c r="J46" s="11"/>
    </row>
    <row r="47" spans="1:10" x14ac:dyDescent="0.25">
      <c r="A47" s="30"/>
      <c r="B47" s="29"/>
      <c r="C47" s="29"/>
      <c r="D47" s="29"/>
      <c r="E47" s="11"/>
      <c r="F47" s="11"/>
      <c r="G47" s="31"/>
      <c r="H47" s="19"/>
      <c r="I47" s="19"/>
      <c r="J47" s="11"/>
    </row>
    <row r="48" spans="1:10" ht="42.75" customHeight="1" x14ac:dyDescent="0.25">
      <c r="A48" s="30"/>
      <c r="B48" s="116" t="str">
        <f>CONCATENATE(C4," / ",C6)</f>
        <v xml:space="preserve"> / </v>
      </c>
      <c r="C48" s="117"/>
      <c r="D48" s="117"/>
      <c r="E48" s="117"/>
      <c r="F48" s="118"/>
      <c r="G48" s="31"/>
      <c r="H48" s="19"/>
      <c r="I48" s="19"/>
      <c r="J48" s="11"/>
    </row>
    <row r="49" spans="1:10" x14ac:dyDescent="0.25">
      <c r="A49" s="30"/>
      <c r="B49" s="72"/>
      <c r="C49" s="72"/>
      <c r="D49" s="72"/>
      <c r="E49" s="66"/>
      <c r="F49" s="66"/>
      <c r="G49" s="31"/>
      <c r="H49" s="19"/>
      <c r="I49" s="19"/>
      <c r="J49" s="11"/>
    </row>
    <row r="50" spans="1:10" x14ac:dyDescent="0.25">
      <c r="A50" s="30"/>
      <c r="B50" s="65"/>
      <c r="C50" s="65"/>
      <c r="D50" s="65"/>
      <c r="E50" s="66"/>
      <c r="F50" s="66"/>
      <c r="G50" s="16"/>
      <c r="H50" s="19"/>
      <c r="I50" s="19"/>
      <c r="J50" s="11"/>
    </row>
    <row r="51" spans="1:10" ht="41.25" x14ac:dyDescent="0.25">
      <c r="A51" s="30"/>
      <c r="B51" s="76" t="s">
        <v>35</v>
      </c>
      <c r="C51" s="110"/>
      <c r="D51" s="111"/>
      <c r="E51" s="111"/>
      <c r="F51" s="112"/>
      <c r="G51" s="31"/>
      <c r="H51" s="19"/>
      <c r="I51" s="41" t="str">
        <f>IF(C51="","- Kérem válasszon a legördíthető listából!",)</f>
        <v>- Kérem válasszon a legördíthető listából!</v>
      </c>
      <c r="J51" s="11"/>
    </row>
    <row r="52" spans="1:10" ht="3.75" customHeight="1" x14ac:dyDescent="0.25">
      <c r="A52" s="30"/>
      <c r="B52" s="67"/>
      <c r="C52" s="73"/>
      <c r="D52" s="73"/>
      <c r="E52" s="74"/>
      <c r="F52" s="74"/>
      <c r="G52" s="16"/>
      <c r="H52" s="19"/>
      <c r="I52" s="19"/>
      <c r="J52" s="11"/>
    </row>
    <row r="53" spans="1:10" ht="42.75" x14ac:dyDescent="0.25">
      <c r="A53" s="30"/>
      <c r="B53" s="76" t="s">
        <v>36</v>
      </c>
      <c r="C53" s="113"/>
      <c r="D53" s="114"/>
      <c r="E53" s="114"/>
      <c r="F53" s="115"/>
      <c r="G53" s="31"/>
      <c r="H53" s="19"/>
      <c r="I53" s="68" t="s">
        <v>37</v>
      </c>
      <c r="J53" s="11"/>
    </row>
    <row r="54" spans="1:10" ht="51" customHeight="1" x14ac:dyDescent="0.25">
      <c r="A54" s="30"/>
      <c r="B54" s="107" t="s">
        <v>38</v>
      </c>
      <c r="C54" s="108"/>
      <c r="D54" s="108"/>
      <c r="E54" s="108"/>
      <c r="F54" s="109"/>
      <c r="G54" s="31"/>
      <c r="H54" s="19"/>
      <c r="I54" s="19"/>
      <c r="J54" s="11"/>
    </row>
    <row r="55" spans="1:10" ht="213.75" customHeight="1" x14ac:dyDescent="0.25">
      <c r="A55" s="25"/>
      <c r="B55" s="106"/>
      <c r="C55" s="106"/>
      <c r="D55" s="106"/>
      <c r="E55" s="106"/>
      <c r="F55" s="106"/>
      <c r="G55" s="25"/>
      <c r="H55" s="19"/>
      <c r="I55" s="41" t="str">
        <f>IF(B55="","- kitölteni a szöveges indoklás mezőt (B81-ös cella)!"," ")</f>
        <v>- kitölteni a szöveges indoklás mezőt (B81-ös cella)!</v>
      </c>
      <c r="J55" s="11"/>
    </row>
    <row r="56" spans="1:10" ht="213.75" customHeight="1" x14ac:dyDescent="0.25">
      <c r="A56" s="19"/>
      <c r="B56" s="106"/>
      <c r="C56" s="106"/>
      <c r="D56" s="106"/>
      <c r="E56" s="106"/>
      <c r="F56" s="106"/>
      <c r="G56" s="19"/>
      <c r="H56" s="19"/>
      <c r="I56" s="19"/>
      <c r="J56" s="11"/>
    </row>
    <row r="57" spans="1:10" x14ac:dyDescent="0.25">
      <c r="A57" s="32"/>
      <c r="B57" s="33"/>
      <c r="C57" s="33"/>
      <c r="D57" s="33"/>
      <c r="E57" s="27"/>
      <c r="F57" s="27"/>
      <c r="G57" s="34"/>
      <c r="H57" s="19"/>
      <c r="I57" s="19"/>
      <c r="J57" s="11"/>
    </row>
    <row r="58" spans="1:10" x14ac:dyDescent="0.25">
      <c r="A58" s="10"/>
      <c r="B58" s="103" t="s">
        <v>39</v>
      </c>
      <c r="C58" s="104"/>
      <c r="D58" s="104"/>
      <c r="E58" s="104"/>
      <c r="F58" s="105"/>
      <c r="G58" s="12"/>
      <c r="H58" s="19"/>
      <c r="I58" s="19"/>
      <c r="J58" s="11"/>
    </row>
    <row r="59" spans="1:10" x14ac:dyDescent="0.25">
      <c r="A59" s="10"/>
      <c r="B59" s="35"/>
      <c r="C59" s="35"/>
      <c r="D59" s="35"/>
      <c r="E59" s="11"/>
      <c r="F59" s="11"/>
      <c r="G59" s="12"/>
      <c r="H59" s="19"/>
      <c r="I59" s="19"/>
      <c r="J59" s="11"/>
    </row>
    <row r="60" spans="1:10" ht="61.5" customHeight="1" x14ac:dyDescent="0.25">
      <c r="A60" s="10"/>
      <c r="B60" s="95" t="s">
        <v>40</v>
      </c>
      <c r="C60" s="96"/>
      <c r="D60" s="96"/>
      <c r="E60" s="96"/>
      <c r="F60" s="97"/>
      <c r="G60" s="12"/>
      <c r="H60" s="19"/>
      <c r="I60" s="19"/>
      <c r="J60" s="11"/>
    </row>
    <row r="61" spans="1:10" x14ac:dyDescent="0.25">
      <c r="A61" s="10"/>
      <c r="B61" s="29"/>
      <c r="C61" s="29"/>
      <c r="D61" s="29"/>
      <c r="E61" s="11"/>
      <c r="F61" s="11"/>
      <c r="G61" s="12"/>
      <c r="H61" s="19"/>
      <c r="I61" s="19"/>
      <c r="J61" s="11"/>
    </row>
    <row r="62" spans="1:10" x14ac:dyDescent="0.25">
      <c r="A62" s="10"/>
      <c r="B62" s="29"/>
      <c r="C62" s="29"/>
      <c r="D62" s="29"/>
      <c r="E62" s="11"/>
      <c r="F62" s="11"/>
      <c r="G62" s="12"/>
      <c r="H62" s="19"/>
      <c r="I62" s="19"/>
      <c r="J62" s="11"/>
    </row>
    <row r="63" spans="1:10" x14ac:dyDescent="0.25">
      <c r="A63" s="10"/>
      <c r="B63" s="69" t="s">
        <v>41</v>
      </c>
      <c r="C63" s="29"/>
      <c r="D63" s="29"/>
      <c r="E63" s="11"/>
      <c r="F63" s="11"/>
      <c r="G63" s="12"/>
      <c r="H63" s="19"/>
      <c r="I63" s="40" t="str">
        <f>IF(B63="Kelt:  ……………………………","- kitölteni a keltezés mezőt (B89 cella)!"," ")</f>
        <v>- kitölteni a keltezés mezőt (B89 cella)!</v>
      </c>
      <c r="J63" s="11"/>
    </row>
    <row r="64" spans="1:10" x14ac:dyDescent="0.25">
      <c r="A64" s="10"/>
      <c r="B64" s="29"/>
      <c r="C64" s="29"/>
      <c r="D64" s="29"/>
      <c r="E64" s="11"/>
      <c r="F64" s="11"/>
      <c r="G64" s="12"/>
      <c r="H64" s="19"/>
      <c r="I64" s="19"/>
      <c r="J64" s="11"/>
    </row>
    <row r="65" spans="1:10" x14ac:dyDescent="0.25">
      <c r="A65" s="10"/>
      <c r="B65" s="29"/>
      <c r="C65" s="29"/>
      <c r="D65" s="29"/>
      <c r="E65" s="11"/>
      <c r="F65" s="11"/>
      <c r="G65" s="12"/>
      <c r="H65" s="19"/>
      <c r="I65" s="19"/>
      <c r="J65" s="11"/>
    </row>
    <row r="66" spans="1:10" x14ac:dyDescent="0.25">
      <c r="A66" s="10"/>
      <c r="B66" s="29" t="s">
        <v>42</v>
      </c>
      <c r="C66" s="29"/>
      <c r="D66" s="29"/>
      <c r="E66" s="11"/>
      <c r="F66" s="11"/>
      <c r="G66" s="12"/>
      <c r="H66" s="19"/>
      <c r="I66" s="19"/>
      <c r="J66" s="11"/>
    </row>
    <row r="67" spans="1:10" x14ac:dyDescent="0.25">
      <c r="A67" s="10"/>
      <c r="B67" s="36"/>
      <c r="C67" s="36"/>
      <c r="D67" s="45"/>
      <c r="E67" s="101" t="s">
        <v>43</v>
      </c>
      <c r="F67" s="102"/>
      <c r="G67" s="12"/>
      <c r="H67" s="19"/>
      <c r="I67" s="19"/>
      <c r="J67" s="11"/>
    </row>
    <row r="68" spans="1:10" x14ac:dyDescent="0.25">
      <c r="A68" s="15"/>
      <c r="B68" s="37"/>
      <c r="C68" s="37"/>
      <c r="D68" s="46"/>
      <c r="E68" s="99"/>
      <c r="F68" s="100"/>
      <c r="G68" s="16"/>
      <c r="H68" s="19"/>
      <c r="I68" s="40" t="str">
        <f>IF(E68="","- kitölteni a név mezőt (D94-es cella)!"," ")</f>
        <v>- kitölteni a név mezőt (D94-es cella)!</v>
      </c>
      <c r="J68" s="11"/>
    </row>
    <row r="69" spans="1:10" x14ac:dyDescent="0.25">
      <c r="A69" s="15"/>
      <c r="B69" s="37"/>
      <c r="C69" s="37"/>
      <c r="D69" s="46"/>
      <c r="E69" s="92" t="s">
        <v>44</v>
      </c>
      <c r="F69" s="93"/>
      <c r="G69" s="16"/>
      <c r="H69" s="20"/>
      <c r="I69" s="20"/>
      <c r="J69" s="11"/>
    </row>
  </sheetData>
  <sheetProtection algorithmName="SHA-512" hashValue="+T28T31DAib6pvjrTHMWUpmZf90vgbzQwLVNkmN86W/X4FksdM+5w3+ily/vdEvTZTlirruEjwpjqGW+0WJniw==" saltValue="as6PoDDKfFDM+dilOFROmQ==" spinCount="100000" sheet="1"/>
  <mergeCells count="61">
    <mergeCell ref="B36:C36"/>
    <mergeCell ref="D36:E36"/>
    <mergeCell ref="B14:F14"/>
    <mergeCell ref="B27:C27"/>
    <mergeCell ref="D27:E27"/>
    <mergeCell ref="B19:C20"/>
    <mergeCell ref="B25:C25"/>
    <mergeCell ref="B26:C26"/>
    <mergeCell ref="D25:E25"/>
    <mergeCell ref="D26:E26"/>
    <mergeCell ref="B21:C21"/>
    <mergeCell ref="D21:F21"/>
    <mergeCell ref="B23:C23"/>
    <mergeCell ref="B24:C24"/>
    <mergeCell ref="D23:E23"/>
    <mergeCell ref="D24:E24"/>
    <mergeCell ref="B22:C22"/>
    <mergeCell ref="D22:E22"/>
    <mergeCell ref="I1:I2"/>
    <mergeCell ref="B12:F12"/>
    <mergeCell ref="C4:F4"/>
    <mergeCell ref="C6:F6"/>
    <mergeCell ref="C8:F8"/>
    <mergeCell ref="C17:F17"/>
    <mergeCell ref="D19:E19"/>
    <mergeCell ref="A1:G2"/>
    <mergeCell ref="D20:E20"/>
    <mergeCell ref="F19:F20"/>
    <mergeCell ref="I38:I40"/>
    <mergeCell ref="B42:C42"/>
    <mergeCell ref="D39:E40"/>
    <mergeCell ref="D38:F38"/>
    <mergeCell ref="F39:F40"/>
    <mergeCell ref="E69:F69"/>
    <mergeCell ref="B38:C38"/>
    <mergeCell ref="B60:F60"/>
    <mergeCell ref="D42:E42"/>
    <mergeCell ref="E68:F68"/>
    <mergeCell ref="E67:F67"/>
    <mergeCell ref="B58:F58"/>
    <mergeCell ref="B56:F56"/>
    <mergeCell ref="B55:F55"/>
    <mergeCell ref="B54:F54"/>
    <mergeCell ref="C51:F51"/>
    <mergeCell ref="C53:F53"/>
    <mergeCell ref="B48:F48"/>
    <mergeCell ref="B45:G45"/>
    <mergeCell ref="B44:G44"/>
    <mergeCell ref="B39:C40"/>
    <mergeCell ref="B34:C34"/>
    <mergeCell ref="D34:E34"/>
    <mergeCell ref="D29:F29"/>
    <mergeCell ref="B30:C30"/>
    <mergeCell ref="D30:E30"/>
    <mergeCell ref="B31:C31"/>
    <mergeCell ref="B29:C29"/>
    <mergeCell ref="D31:E31"/>
    <mergeCell ref="B32:C32"/>
    <mergeCell ref="D32:E32"/>
    <mergeCell ref="B33:C33"/>
    <mergeCell ref="D33:E3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2" fitToHeight="9" orientation="portrait" r:id="rId1"/>
  <rowBreaks count="1" manualBreakCount="1">
    <brk id="46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'M:\_Pályázatok\ÚNKP\ÚNKP_2020_2021\1_PÁLYÁZTATÁS_BÍRÁLAT_Támogatói Döntési javaslat\Bírálati dokumentációk\bírálati lapok\[ALAPKÉPZÉS_I leendő felsőbb évesek ___bírálati lap.xlsx].'!#REF!</xm:f>
          </x14:formula1>
          <xm:sqref>C52</xm:sqref>
        </x14:dataValidation>
        <x14:dataValidation type="list" allowBlank="1" showInputMessage="1" showErrorMessage="1" xr:uid="{02FB8D8A-C9A1-46FA-9854-EDF6D2133948}">
          <x14:formula1>
            <xm:f>'.'!$A$1:$A$2</xm:f>
          </x14:formula1>
          <xm:sqref>C51:F51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F2EC-31B8-48FC-82A6-F90779C2CF34}">
  <dimension ref="A1:A2"/>
  <sheetViews>
    <sheetView workbookViewId="0">
      <selection sqref="A1:A2"/>
    </sheetView>
  </sheetViews>
  <sheetFormatPr defaultRowHeight="15" x14ac:dyDescent="0.25"/>
  <sheetData>
    <row r="1" spans="1:1" ht="120" x14ac:dyDescent="0.25">
      <c r="A1" s="2" t="s">
        <v>45</v>
      </c>
    </row>
    <row r="2" spans="1:1" ht="135" x14ac:dyDescent="0.25">
      <c r="A2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47</v>
      </c>
      <c r="C1" s="4" t="s">
        <v>48</v>
      </c>
    </row>
    <row r="2" spans="1:3" x14ac:dyDescent="0.25">
      <c r="A2" s="2" t="s">
        <v>49</v>
      </c>
      <c r="C2" s="4" t="s">
        <v>50</v>
      </c>
    </row>
    <row r="3" spans="1:3" x14ac:dyDescent="0.25">
      <c r="C3" s="4" t="s">
        <v>51</v>
      </c>
    </row>
    <row r="4" spans="1:3" x14ac:dyDescent="0.25">
      <c r="C4" s="4" t="s">
        <v>52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dcterms:created xsi:type="dcterms:W3CDTF">2018-08-24T06:38:57Z</dcterms:created>
  <dcterms:modified xsi:type="dcterms:W3CDTF">2023-06-05T13:20:15Z</dcterms:modified>
  <cp:category/>
  <cp:contentStatus/>
</cp:coreProperties>
</file>